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craft Manuals\1. Current SkyReach Manuals\6. TG (Technical Guidance Material)\Stuff for upload\"/>
    </mc:Choice>
  </mc:AlternateContent>
  <xr:revisionPtr revIDLastSave="0" documentId="8_{4927B0B3-F336-4278-AC83-3F246642D99B}" xr6:coauthVersionLast="36" xr6:coauthVersionMax="36" xr10:uidLastSave="{00000000-0000-0000-0000-000000000000}"/>
  <bookViews>
    <workbookView xWindow="0" yWindow="0" windowWidth="28800" windowHeight="12225" xr2:uid="{77416C6B-C717-48AC-A1E7-A2ADF593205D}"/>
  </bookViews>
  <sheets>
    <sheet name="Data" sheetId="2" r:id="rId1"/>
    <sheet name="Printable sheets" sheetId="3" r:id="rId2"/>
  </sheets>
  <definedNames>
    <definedName name="_xlnm.Print_Area" localSheetId="0">Data!$A$1:$Z$21</definedName>
    <definedName name="_xlnm.Print_Area" localSheetId="1">'Printable sheets'!$A$1:$N$66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F6" i="2" s="1"/>
  <c r="J6" i="2" l="1"/>
  <c r="E7" i="2"/>
  <c r="G7" i="2" s="1"/>
  <c r="E8" i="2"/>
  <c r="I8" i="2" s="1"/>
  <c r="E9" i="2"/>
  <c r="I9" i="2" s="1"/>
  <c r="E10" i="2"/>
  <c r="G10" i="2" s="1"/>
  <c r="E11" i="2"/>
  <c r="G11" i="2" s="1"/>
  <c r="E12" i="2"/>
  <c r="K12" i="2" s="1"/>
  <c r="E13" i="2"/>
  <c r="G13" i="2" s="1"/>
  <c r="E14" i="2"/>
  <c r="E15" i="2"/>
  <c r="G15" i="2" s="1"/>
  <c r="E16" i="2"/>
  <c r="K16" i="2" s="1"/>
  <c r="E17" i="2"/>
  <c r="I17" i="2" s="1"/>
  <c r="E18" i="2"/>
  <c r="G18" i="2" s="1"/>
  <c r="E19" i="2"/>
  <c r="I19" i="2" s="1"/>
  <c r="E20" i="2"/>
  <c r="K20" i="2" s="1"/>
  <c r="E21" i="2"/>
  <c r="I21" i="2" s="1"/>
  <c r="E6" i="2"/>
  <c r="K6" i="2" s="1"/>
  <c r="D7" i="2"/>
  <c r="F7" i="2" s="1"/>
  <c r="D8" i="2"/>
  <c r="H8" i="2" s="1"/>
  <c r="D9" i="2"/>
  <c r="H9" i="2" s="1"/>
  <c r="D10" i="2"/>
  <c r="F10" i="2" s="1"/>
  <c r="D11" i="2"/>
  <c r="D12" i="2"/>
  <c r="H12" i="2" s="1"/>
  <c r="D13" i="2"/>
  <c r="J13" i="2" s="1"/>
  <c r="D14" i="2"/>
  <c r="H14" i="2" s="1"/>
  <c r="D15" i="2"/>
  <c r="H15" i="2" s="1"/>
  <c r="D16" i="2"/>
  <c r="Q16" i="2" s="1"/>
  <c r="D17" i="2"/>
  <c r="D18" i="2"/>
  <c r="F18" i="2" s="1"/>
  <c r="D19" i="2"/>
  <c r="H19" i="2" s="1"/>
  <c r="D20" i="2"/>
  <c r="F20" i="2" s="1"/>
  <c r="D21" i="2"/>
  <c r="H6" i="2"/>
  <c r="F14" i="2" l="1"/>
  <c r="L14" i="2" s="1"/>
  <c r="I11" i="2"/>
  <c r="M11" i="2" s="1"/>
  <c r="G19" i="2"/>
  <c r="Q11" i="2"/>
  <c r="K15" i="2"/>
  <c r="O15" i="2" s="1"/>
  <c r="G21" i="2"/>
  <c r="M21" i="2" s="1"/>
  <c r="S17" i="2"/>
  <c r="K11" i="2"/>
  <c r="O11" i="2" s="1"/>
  <c r="S11" i="2"/>
  <c r="Q19" i="2"/>
  <c r="S21" i="2"/>
  <c r="S16" i="2"/>
  <c r="S12" i="2"/>
  <c r="H21" i="2"/>
  <c r="Q15" i="2"/>
  <c r="Q7" i="2"/>
  <c r="S8" i="2"/>
  <c r="Q8" i="2"/>
  <c r="Q20" i="2"/>
  <c r="Q12" i="2"/>
  <c r="S20" i="2"/>
  <c r="J18" i="2"/>
  <c r="N18" i="2" s="1"/>
  <c r="S18" i="2"/>
  <c r="S14" i="2"/>
  <c r="S10" i="2"/>
  <c r="J17" i="2"/>
  <c r="H18" i="2"/>
  <c r="L18" i="2" s="1"/>
  <c r="J14" i="2"/>
  <c r="Q6" i="2"/>
  <c r="Q18" i="2"/>
  <c r="Q14" i="2"/>
  <c r="Q10" i="2"/>
  <c r="S6" i="2"/>
  <c r="F17" i="2"/>
  <c r="H17" i="2"/>
  <c r="Q21" i="2"/>
  <c r="Q17" i="2"/>
  <c r="Q13" i="2"/>
  <c r="Q9" i="2"/>
  <c r="S19" i="2"/>
  <c r="S15" i="2"/>
  <c r="S13" i="2"/>
  <c r="S9" i="2"/>
  <c r="S7" i="2"/>
  <c r="J15" i="2"/>
  <c r="G17" i="2"/>
  <c r="M17" i="2" s="1"/>
  <c r="I13" i="2"/>
  <c r="M13" i="2" s="1"/>
  <c r="G8" i="2"/>
  <c r="M8" i="2" s="1"/>
  <c r="I7" i="2"/>
  <c r="M7" i="2" s="1"/>
  <c r="G12" i="2"/>
  <c r="O12" i="2" s="1"/>
  <c r="K7" i="2"/>
  <c r="O7" i="2" s="1"/>
  <c r="G9" i="2"/>
  <c r="M9" i="2" s="1"/>
  <c r="I12" i="2"/>
  <c r="I15" i="2"/>
  <c r="M15" i="2" s="1"/>
  <c r="G16" i="2"/>
  <c r="O16" i="2" s="1"/>
  <c r="I16" i="2"/>
  <c r="K19" i="2"/>
  <c r="G20" i="2"/>
  <c r="O20" i="2" s="1"/>
  <c r="I20" i="2"/>
  <c r="K18" i="2"/>
  <c r="O18" i="2" s="1"/>
  <c r="K14" i="2"/>
  <c r="K10" i="2"/>
  <c r="O10" i="2" s="1"/>
  <c r="I18" i="2"/>
  <c r="M18" i="2" s="1"/>
  <c r="I14" i="2"/>
  <c r="I10" i="2"/>
  <c r="M10" i="2" s="1"/>
  <c r="K21" i="2"/>
  <c r="O21" i="2" s="1"/>
  <c r="K17" i="2"/>
  <c r="K13" i="2"/>
  <c r="O13" i="2" s="1"/>
  <c r="K9" i="2"/>
  <c r="G14" i="2"/>
  <c r="K8" i="2"/>
  <c r="G6" i="2"/>
  <c r="O6" i="2" s="1"/>
  <c r="I6" i="2"/>
  <c r="H7" i="2"/>
  <c r="L7" i="2" s="1"/>
  <c r="J21" i="2"/>
  <c r="F21" i="2"/>
  <c r="J20" i="2"/>
  <c r="N20" i="2" s="1"/>
  <c r="H20" i="2"/>
  <c r="L20" i="2" s="1"/>
  <c r="J19" i="2"/>
  <c r="F19" i="2"/>
  <c r="H16" i="2"/>
  <c r="J16" i="2"/>
  <c r="F16" i="2"/>
  <c r="F15" i="2"/>
  <c r="H13" i="2"/>
  <c r="F13" i="2"/>
  <c r="N13" i="2" s="1"/>
  <c r="J12" i="2"/>
  <c r="F12" i="2"/>
  <c r="F11" i="2"/>
  <c r="H11" i="2"/>
  <c r="J11" i="2"/>
  <c r="H10" i="2"/>
  <c r="L10" i="2" s="1"/>
  <c r="J10" i="2"/>
  <c r="N10" i="2" s="1"/>
  <c r="J9" i="2"/>
  <c r="F9" i="2"/>
  <c r="J8" i="2"/>
  <c r="F8" i="2"/>
  <c r="L8" i="2" s="1"/>
  <c r="J7" i="2"/>
  <c r="N7" i="2" s="1"/>
  <c r="N6" i="2"/>
  <c r="R6" i="2" s="1"/>
  <c r="M19" i="2"/>
  <c r="R20" i="2" l="1"/>
  <c r="R13" i="2"/>
  <c r="L21" i="2"/>
  <c r="P21" i="2" s="1"/>
  <c r="N14" i="2"/>
  <c r="O19" i="2"/>
  <c r="R7" i="2"/>
  <c r="N15" i="2"/>
  <c r="R15" i="2" s="1"/>
  <c r="R18" i="2"/>
  <c r="P18" i="2"/>
  <c r="L11" i="2"/>
  <c r="P11" i="2" s="1"/>
  <c r="N16" i="2"/>
  <c r="R16" i="2" s="1"/>
  <c r="P8" i="2"/>
  <c r="R10" i="2"/>
  <c r="L17" i="2"/>
  <c r="P17" i="2" s="1"/>
  <c r="P10" i="2"/>
  <c r="M12" i="2"/>
  <c r="P7" i="2"/>
  <c r="N9" i="2"/>
  <c r="N17" i="2"/>
  <c r="O17" i="2"/>
  <c r="O14" i="2"/>
  <c r="L16" i="2"/>
  <c r="L15" i="2"/>
  <c r="P15" i="2" s="1"/>
  <c r="N8" i="2"/>
  <c r="L9" i="2"/>
  <c r="P9" i="2" s="1"/>
  <c r="N12" i="2"/>
  <c r="R12" i="2" s="1"/>
  <c r="O8" i="2"/>
  <c r="M20" i="2"/>
  <c r="P20" i="2" s="1"/>
  <c r="O9" i="2"/>
  <c r="M16" i="2"/>
  <c r="M14" i="2"/>
  <c r="P14" i="2" s="1"/>
  <c r="M6" i="2"/>
  <c r="N11" i="2"/>
  <c r="R11" i="2" s="1"/>
  <c r="N19" i="2"/>
  <c r="L6" i="2"/>
  <c r="N21" i="2"/>
  <c r="R21" i="2" s="1"/>
  <c r="L19" i="2"/>
  <c r="P19" i="2" s="1"/>
  <c r="L13" i="2"/>
  <c r="P13" i="2" s="1"/>
  <c r="L12" i="2"/>
  <c r="P12" i="2" l="1"/>
  <c r="R14" i="2"/>
  <c r="R19" i="2"/>
  <c r="R9" i="2"/>
  <c r="R8" i="2"/>
  <c r="P6" i="2"/>
  <c r="R17" i="2"/>
  <c r="P16" i="2"/>
</calcChain>
</file>

<file path=xl/sharedStrings.xml><?xml version="1.0" encoding="utf-8"?>
<sst xmlns="http://schemas.openxmlformats.org/spreadsheetml/2006/main" count="65" uniqueCount="51">
  <si>
    <t>Date:</t>
  </si>
  <si>
    <t>Aircraft registration:</t>
  </si>
  <si>
    <t>Upscale:</t>
  </si>
  <si>
    <t>Downscale:</t>
  </si>
  <si>
    <t>IAS (mph):</t>
  </si>
  <si>
    <t>Pressure (Pa):</t>
  </si>
  <si>
    <t>CAS (mph):</t>
  </si>
  <si>
    <t>Eins (mph):</t>
  </si>
  <si>
    <t>IAS:</t>
  </si>
  <si>
    <t>Vqc (mph):</t>
  </si>
  <si>
    <t>Epos - Descent (mph):</t>
  </si>
  <si>
    <t>Epos - Level (mph):</t>
  </si>
  <si>
    <t>IAS-Descent (mph):</t>
  </si>
  <si>
    <t>IAS-Level (mph):</t>
  </si>
  <si>
    <t>Sheet to generate IAS-CAS curves</t>
  </si>
  <si>
    <t>Zero-error line</t>
  </si>
  <si>
    <t>Descent (mph):</t>
  </si>
  <si>
    <t>Level (mph):</t>
  </si>
  <si>
    <t>Notes on the use of this sheet</t>
  </si>
  <si>
    <t>Only fill in Columns 1, 2 and 3 with your calibration data.</t>
  </si>
  <si>
    <t>The rest of the columns have been calculated for you based</t>
  </si>
  <si>
    <t>1)</t>
  </si>
  <si>
    <t>2)</t>
  </si>
  <si>
    <t>on the method in the accompanying TGM document.</t>
  </si>
  <si>
    <t>3)</t>
  </si>
  <si>
    <t>Figure 1</t>
  </si>
  <si>
    <t>Figure 2</t>
  </si>
  <si>
    <t>Figure 3</t>
  </si>
  <si>
    <t>Figure 1 shows the difference between the upscale and</t>
  </si>
  <si>
    <t>downscale readings on the ASI. The difference between</t>
  </si>
  <si>
    <t xml:space="preserve">these values represents the range that the ASI could </t>
  </si>
  <si>
    <t>indicate in flight.</t>
  </si>
  <si>
    <t>4)</t>
  </si>
  <si>
    <t>5)</t>
  </si>
  <si>
    <t>6)</t>
  </si>
  <si>
    <t xml:space="preserve">Figures 2 and 3 are the approximate IAS-CAS curves for </t>
  </si>
  <si>
    <t>your aircraft in power off descent, and level flight</t>
  </si>
  <si>
    <t xml:space="preserve">respectively. The average between the upscale and </t>
  </si>
  <si>
    <t>downscale values have been plotted. The spread of</t>
  </si>
  <si>
    <t xml:space="preserve">the upscale and downscale readings around these </t>
  </si>
  <si>
    <t>values represents the range that your ASI may indicate</t>
  </si>
  <si>
    <t>in flight.</t>
  </si>
  <si>
    <t xml:space="preserve">Printable versions of Figures 2 and 3 are presented on the </t>
  </si>
  <si>
    <t xml:space="preserve">This method is only approximate, but has been shown to </t>
  </si>
  <si>
    <t>match flight data within 1.5mph when trialled on other</t>
  </si>
  <si>
    <t>aircraft.</t>
  </si>
  <si>
    <t>sheet overleaf.</t>
  </si>
  <si>
    <t>Notes:</t>
  </si>
  <si>
    <t xml:space="preserve">1) </t>
  </si>
  <si>
    <t>These sheets have been sized to print on A4 landscape.</t>
  </si>
  <si>
    <t>Click 'file', then 'print' to print these sheets for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</si>
</sst>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7" xfId="0" applyFont="1" applyBorder="1"/>
    <xf numFmtId="0" fontId="1" fillId="0" borderId="13" xfId="0" applyFont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1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164" fontId="0" fillId="0" borderId="23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31" xfId="0" applyNumberFormat="1" applyBorder="1"/>
    <xf numFmtId="164" fontId="0" fillId="0" borderId="24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8" xfId="0" applyNumberFormat="1" applyBorder="1"/>
    <xf numFmtId="164" fontId="0" fillId="0" borderId="10" xfId="0" applyNumberFormat="1" applyBorder="1"/>
    <xf numFmtId="164" fontId="0" fillId="0" borderId="17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9" xfId="0" applyNumberFormat="1" applyBorder="1"/>
    <xf numFmtId="164" fontId="0" fillId="0" borderId="11" xfId="0" applyNumberFormat="1" applyBorder="1"/>
    <xf numFmtId="0" fontId="0" fillId="0" borderId="29" xfId="0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29" xfId="0" applyBorder="1"/>
    <xf numFmtId="0" fontId="0" fillId="0" borderId="0" xfId="0" applyBorder="1"/>
    <xf numFmtId="0" fontId="0" fillId="0" borderId="38" xfId="0" applyBorder="1"/>
    <xf numFmtId="0" fontId="0" fillId="0" borderId="32" xfId="0" applyBorder="1"/>
    <xf numFmtId="0" fontId="0" fillId="0" borderId="33" xfId="0" applyBorder="1"/>
    <xf numFmtId="0" fontId="0" fillId="0" borderId="37" xfId="0" applyBorder="1"/>
    <xf numFmtId="0" fontId="0" fillId="0" borderId="0" xfId="0" applyFont="1" applyBorder="1"/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4020312678306"/>
          <c:y val="4.4110268725314275E-2"/>
          <c:w val="0.83598566700901522"/>
          <c:h val="0.85080688322272091"/>
        </c:manualLayout>
      </c:layout>
      <c:scatterChart>
        <c:scatterStyle val="lineMarker"/>
        <c:varyColors val="0"/>
        <c:ser>
          <c:idx val="0"/>
          <c:order val="0"/>
          <c:tx>
            <c:v>Upscale Instrument Error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Data!$A$6:$A$21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numCache>
            </c:numRef>
          </c:xVal>
          <c:yVal>
            <c:numRef>
              <c:f>Data!$F$6:$F$21</c:f>
              <c:numCache>
                <c:formatCode>0.0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26-446F-B92E-C1E684F9EA06}"/>
            </c:ext>
          </c:extLst>
        </c:ser>
        <c:ser>
          <c:idx val="1"/>
          <c:order val="1"/>
          <c:tx>
            <c:v>Donwscale Instrument Error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Data!$A$6:$A$21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numCache>
            </c:numRef>
          </c:xVal>
          <c:yVal>
            <c:numRef>
              <c:f>Data!$G$6:$G$21</c:f>
              <c:numCache>
                <c:formatCode>0.0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6-446F-B92E-C1E684F9E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177344"/>
        <c:axId val="874178656"/>
      </c:scatterChart>
      <c:valAx>
        <c:axId val="8741773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8656"/>
        <c:crosses val="autoZero"/>
        <c:crossBetween val="midCat"/>
        <c:majorUnit val="5"/>
      </c:valAx>
      <c:valAx>
        <c:axId val="87417865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Instrument error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7344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08297669123372"/>
          <c:y val="6.7053709019535127E-2"/>
          <c:w val="0.32839742858229676"/>
          <c:h val="0.129870979822531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4020312678306"/>
          <c:y val="4.4110268725314275E-2"/>
          <c:w val="0.83598566700901522"/>
          <c:h val="0.81617487987870607"/>
        </c:manualLayout>
      </c:layout>
      <c:scatterChart>
        <c:scatterStyle val="lineMarker"/>
        <c:varyColors val="0"/>
        <c:ser>
          <c:idx val="0"/>
          <c:order val="0"/>
          <c:tx>
            <c:v>Downscale CAS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Data!$M$7:$M$21</c:f>
              <c:numCache>
                <c:formatCode>0.0</c:formatCode>
                <c:ptCount val="15"/>
                <c:pt idx="0">
                  <c:v>2.1950000000000003</c:v>
                </c:pt>
                <c:pt idx="1">
                  <c:v>7.1950000000000003</c:v>
                </c:pt>
                <c:pt idx="2">
                  <c:v>12.195</c:v>
                </c:pt>
                <c:pt idx="3">
                  <c:v>17.195</c:v>
                </c:pt>
                <c:pt idx="4">
                  <c:v>22.195</c:v>
                </c:pt>
                <c:pt idx="5">
                  <c:v>27.195</c:v>
                </c:pt>
                <c:pt idx="6">
                  <c:v>32.195</c:v>
                </c:pt>
                <c:pt idx="7">
                  <c:v>37.195</c:v>
                </c:pt>
                <c:pt idx="8">
                  <c:v>42.195</c:v>
                </c:pt>
                <c:pt idx="9">
                  <c:v>47.195</c:v>
                </c:pt>
                <c:pt idx="10">
                  <c:v>52.195</c:v>
                </c:pt>
                <c:pt idx="11">
                  <c:v>57.195</c:v>
                </c:pt>
                <c:pt idx="12">
                  <c:v>62.195</c:v>
                </c:pt>
                <c:pt idx="13">
                  <c:v>67.194999999999993</c:v>
                </c:pt>
                <c:pt idx="14">
                  <c:v>72.194999999999993</c:v>
                </c:pt>
              </c:numCache>
            </c:numRef>
          </c:xVal>
          <c:yVal>
            <c:numRef>
              <c:f>Data!$E$7:$E$21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11-4F2E-97A8-95E9D3D55648}"/>
            </c:ext>
          </c:extLst>
        </c:ser>
        <c:ser>
          <c:idx val="1"/>
          <c:order val="1"/>
          <c:tx>
            <c:v>Upscale CAS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Data!$L$7:$L$21</c:f>
              <c:numCache>
                <c:formatCode>0.0</c:formatCode>
                <c:ptCount val="15"/>
                <c:pt idx="0">
                  <c:v>2.1950000000000003</c:v>
                </c:pt>
                <c:pt idx="1">
                  <c:v>7.1950000000000003</c:v>
                </c:pt>
                <c:pt idx="2">
                  <c:v>12.195</c:v>
                </c:pt>
                <c:pt idx="3">
                  <c:v>17.195</c:v>
                </c:pt>
                <c:pt idx="4">
                  <c:v>22.195</c:v>
                </c:pt>
                <c:pt idx="5">
                  <c:v>27.195</c:v>
                </c:pt>
                <c:pt idx="6">
                  <c:v>32.195</c:v>
                </c:pt>
                <c:pt idx="7">
                  <c:v>37.195</c:v>
                </c:pt>
                <c:pt idx="8">
                  <c:v>42.195</c:v>
                </c:pt>
                <c:pt idx="9">
                  <c:v>47.195</c:v>
                </c:pt>
                <c:pt idx="10">
                  <c:v>52.195</c:v>
                </c:pt>
                <c:pt idx="11">
                  <c:v>57.195</c:v>
                </c:pt>
                <c:pt idx="12">
                  <c:v>62.195</c:v>
                </c:pt>
                <c:pt idx="13">
                  <c:v>67.194999999999993</c:v>
                </c:pt>
                <c:pt idx="14">
                  <c:v>72.194999999999993</c:v>
                </c:pt>
              </c:numCache>
            </c:numRef>
          </c:xVal>
          <c:yVal>
            <c:numRef>
              <c:f>Data!$D$7:$D$21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11-4F2E-97A8-95E9D3D55648}"/>
            </c:ext>
          </c:extLst>
        </c:ser>
        <c:ser>
          <c:idx val="3"/>
          <c:order val="2"/>
          <c:tx>
            <c:v>Average line</c:v>
          </c:tx>
          <c:spPr>
            <a:ln w="2222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Data!$P$7:$P$21</c:f>
              <c:numCache>
                <c:formatCode>0.0</c:formatCode>
                <c:ptCount val="15"/>
                <c:pt idx="0">
                  <c:v>2.1950000000000003</c:v>
                </c:pt>
                <c:pt idx="1">
                  <c:v>7.1950000000000003</c:v>
                </c:pt>
                <c:pt idx="2">
                  <c:v>12.195</c:v>
                </c:pt>
                <c:pt idx="3">
                  <c:v>17.195</c:v>
                </c:pt>
                <c:pt idx="4">
                  <c:v>22.195</c:v>
                </c:pt>
                <c:pt idx="5">
                  <c:v>27.195</c:v>
                </c:pt>
                <c:pt idx="6">
                  <c:v>32.195</c:v>
                </c:pt>
                <c:pt idx="7">
                  <c:v>37.195</c:v>
                </c:pt>
                <c:pt idx="8">
                  <c:v>42.195</c:v>
                </c:pt>
                <c:pt idx="9">
                  <c:v>47.195</c:v>
                </c:pt>
                <c:pt idx="10">
                  <c:v>52.195</c:v>
                </c:pt>
                <c:pt idx="11">
                  <c:v>57.195</c:v>
                </c:pt>
                <c:pt idx="12">
                  <c:v>62.195</c:v>
                </c:pt>
                <c:pt idx="13">
                  <c:v>67.194999999999993</c:v>
                </c:pt>
                <c:pt idx="14">
                  <c:v>72.194999999999993</c:v>
                </c:pt>
              </c:numCache>
            </c:numRef>
          </c:xVal>
          <c:yVal>
            <c:numRef>
              <c:f>Data!$Q$7:$Q$21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11-4F2E-97A8-95E9D3D55648}"/>
            </c:ext>
          </c:extLst>
        </c:ser>
        <c:ser>
          <c:idx val="2"/>
          <c:order val="3"/>
          <c:tx>
            <c:strRef>
              <c:f>Data!$AB$1</c:f>
              <c:strCache>
                <c:ptCount val="1"/>
                <c:pt idx="0">
                  <c:v>Zero-error line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11-4F2E-97A8-95E9D3D55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177344"/>
        <c:axId val="874178656"/>
      </c:scatterChart>
      <c:valAx>
        <c:axId val="874177344"/>
        <c:scaling>
          <c:orientation val="minMax"/>
          <c:max val="8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8656"/>
        <c:crosses val="autoZero"/>
        <c:crossBetween val="midCat"/>
        <c:majorUnit val="5"/>
      </c:valAx>
      <c:valAx>
        <c:axId val="874178656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Descent CAS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734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21862375898677"/>
          <c:y val="0.57498998610477348"/>
          <c:w val="0.27585384000912927"/>
          <c:h val="0.23376703649905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4020312678306"/>
          <c:y val="4.4110268725314275E-2"/>
          <c:w val="0.83598566700901522"/>
          <c:h val="0.81617487987870607"/>
        </c:manualLayout>
      </c:layout>
      <c:scatterChart>
        <c:scatterStyle val="lineMarker"/>
        <c:varyColors val="0"/>
        <c:ser>
          <c:idx val="0"/>
          <c:order val="0"/>
          <c:tx>
            <c:v>Downscale CAS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Data!$O$7:$O$21</c:f>
              <c:numCache>
                <c:formatCode>0.0</c:formatCode>
                <c:ptCount val="15"/>
                <c:pt idx="0">
                  <c:v>4.5449999999999999</c:v>
                </c:pt>
                <c:pt idx="1">
                  <c:v>9.5449999999999999</c:v>
                </c:pt>
                <c:pt idx="2">
                  <c:v>14.545</c:v>
                </c:pt>
                <c:pt idx="3">
                  <c:v>19.545000000000002</c:v>
                </c:pt>
                <c:pt idx="4">
                  <c:v>24.545000000000002</c:v>
                </c:pt>
                <c:pt idx="5">
                  <c:v>29.545000000000002</c:v>
                </c:pt>
                <c:pt idx="6">
                  <c:v>34.545000000000002</c:v>
                </c:pt>
                <c:pt idx="7">
                  <c:v>39.545000000000002</c:v>
                </c:pt>
                <c:pt idx="8">
                  <c:v>44.545000000000002</c:v>
                </c:pt>
                <c:pt idx="9">
                  <c:v>49.545000000000002</c:v>
                </c:pt>
                <c:pt idx="10">
                  <c:v>54.545000000000002</c:v>
                </c:pt>
                <c:pt idx="11">
                  <c:v>59.545000000000002</c:v>
                </c:pt>
                <c:pt idx="12">
                  <c:v>64.545000000000002</c:v>
                </c:pt>
                <c:pt idx="13">
                  <c:v>69.545000000000002</c:v>
                </c:pt>
                <c:pt idx="14">
                  <c:v>74.545000000000002</c:v>
                </c:pt>
              </c:numCache>
            </c:numRef>
          </c:xVal>
          <c:yVal>
            <c:numRef>
              <c:f>Data!$E$7:$E$21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99-4319-BBC0-E33D930AE6D3}"/>
            </c:ext>
          </c:extLst>
        </c:ser>
        <c:ser>
          <c:idx val="1"/>
          <c:order val="1"/>
          <c:tx>
            <c:v>Upscale CAS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Data!$N$7:$N$21</c:f>
              <c:numCache>
                <c:formatCode>0.0</c:formatCode>
                <c:ptCount val="15"/>
                <c:pt idx="0">
                  <c:v>4.5449999999999999</c:v>
                </c:pt>
                <c:pt idx="1">
                  <c:v>9.5449999999999999</c:v>
                </c:pt>
                <c:pt idx="2">
                  <c:v>14.545</c:v>
                </c:pt>
                <c:pt idx="3">
                  <c:v>19.545000000000002</c:v>
                </c:pt>
                <c:pt idx="4">
                  <c:v>24.545000000000002</c:v>
                </c:pt>
                <c:pt idx="5">
                  <c:v>29.545000000000002</c:v>
                </c:pt>
                <c:pt idx="6">
                  <c:v>34.545000000000002</c:v>
                </c:pt>
                <c:pt idx="7">
                  <c:v>39.545000000000002</c:v>
                </c:pt>
                <c:pt idx="8">
                  <c:v>44.545000000000002</c:v>
                </c:pt>
                <c:pt idx="9">
                  <c:v>49.545000000000002</c:v>
                </c:pt>
                <c:pt idx="10">
                  <c:v>54.545000000000002</c:v>
                </c:pt>
                <c:pt idx="11">
                  <c:v>59.545000000000002</c:v>
                </c:pt>
                <c:pt idx="12">
                  <c:v>64.545000000000002</c:v>
                </c:pt>
                <c:pt idx="13">
                  <c:v>69.545000000000002</c:v>
                </c:pt>
                <c:pt idx="14">
                  <c:v>74.545000000000002</c:v>
                </c:pt>
              </c:numCache>
            </c:numRef>
          </c:xVal>
          <c:yVal>
            <c:numRef>
              <c:f>Data!$D$7:$D$21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99-4319-BBC0-E33D930AE6D3}"/>
            </c:ext>
          </c:extLst>
        </c:ser>
        <c:ser>
          <c:idx val="3"/>
          <c:order val="2"/>
          <c:tx>
            <c:v>Average line</c:v>
          </c:tx>
          <c:spPr>
            <a:ln w="2222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Data!$R$6:$R$21</c:f>
              <c:numCache>
                <c:formatCode>0.0</c:formatCode>
                <c:ptCount val="16"/>
                <c:pt idx="0">
                  <c:v>-15.455</c:v>
                </c:pt>
                <c:pt idx="1">
                  <c:v>4.5449999999999999</c:v>
                </c:pt>
                <c:pt idx="2">
                  <c:v>9.5449999999999999</c:v>
                </c:pt>
                <c:pt idx="3">
                  <c:v>14.545</c:v>
                </c:pt>
                <c:pt idx="4">
                  <c:v>19.545000000000002</c:v>
                </c:pt>
                <c:pt idx="5">
                  <c:v>24.545000000000002</c:v>
                </c:pt>
                <c:pt idx="6">
                  <c:v>29.545000000000002</c:v>
                </c:pt>
                <c:pt idx="7">
                  <c:v>34.545000000000002</c:v>
                </c:pt>
                <c:pt idx="8">
                  <c:v>39.545000000000002</c:v>
                </c:pt>
                <c:pt idx="9">
                  <c:v>44.545000000000002</c:v>
                </c:pt>
                <c:pt idx="10">
                  <c:v>49.545000000000002</c:v>
                </c:pt>
                <c:pt idx="11">
                  <c:v>54.545000000000002</c:v>
                </c:pt>
                <c:pt idx="12">
                  <c:v>59.545000000000002</c:v>
                </c:pt>
                <c:pt idx="13">
                  <c:v>64.545000000000002</c:v>
                </c:pt>
                <c:pt idx="14">
                  <c:v>69.545000000000002</c:v>
                </c:pt>
                <c:pt idx="15">
                  <c:v>74.545000000000002</c:v>
                </c:pt>
              </c:numCache>
            </c:numRef>
          </c:xVal>
          <c:yVal>
            <c:numRef>
              <c:f>Data!$S$6:$S$21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99-4319-BBC0-E33D930AE6D3}"/>
            </c:ext>
          </c:extLst>
        </c:ser>
        <c:ser>
          <c:idx val="2"/>
          <c:order val="3"/>
          <c:tx>
            <c:strRef>
              <c:f>Data!$AB$1</c:f>
              <c:strCache>
                <c:ptCount val="1"/>
                <c:pt idx="0">
                  <c:v>Zero-error line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99-4319-BBC0-E33D930A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177344"/>
        <c:axId val="874178656"/>
      </c:scatterChart>
      <c:valAx>
        <c:axId val="874177344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8656"/>
        <c:crosses val="autoZero"/>
        <c:crossBetween val="midCat"/>
        <c:majorUnit val="5"/>
      </c:valAx>
      <c:valAx>
        <c:axId val="874178656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Level CAS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734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21862375898677"/>
          <c:y val="0.57498998610477348"/>
          <c:w val="0.22785171084383682"/>
          <c:h val="0.2597419596450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4020312678306"/>
          <c:y val="4.4110268725314275E-2"/>
          <c:w val="0.83598566700901522"/>
          <c:h val="0.81617487987870607"/>
        </c:manualLayout>
      </c:layout>
      <c:scatterChart>
        <c:scatterStyle val="lineMarker"/>
        <c:varyColors val="0"/>
        <c:ser>
          <c:idx val="0"/>
          <c:order val="0"/>
          <c:tx>
            <c:v>Downscale CAS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Data!$M$7:$M$21</c:f>
              <c:numCache>
                <c:formatCode>0.0</c:formatCode>
                <c:ptCount val="15"/>
                <c:pt idx="0">
                  <c:v>2.1950000000000003</c:v>
                </c:pt>
                <c:pt idx="1">
                  <c:v>7.1950000000000003</c:v>
                </c:pt>
                <c:pt idx="2">
                  <c:v>12.195</c:v>
                </c:pt>
                <c:pt idx="3">
                  <c:v>17.195</c:v>
                </c:pt>
                <c:pt idx="4">
                  <c:v>22.195</c:v>
                </c:pt>
                <c:pt idx="5">
                  <c:v>27.195</c:v>
                </c:pt>
                <c:pt idx="6">
                  <c:v>32.195</c:v>
                </c:pt>
                <c:pt idx="7">
                  <c:v>37.195</c:v>
                </c:pt>
                <c:pt idx="8">
                  <c:v>42.195</c:v>
                </c:pt>
                <c:pt idx="9">
                  <c:v>47.195</c:v>
                </c:pt>
                <c:pt idx="10">
                  <c:v>52.195</c:v>
                </c:pt>
                <c:pt idx="11">
                  <c:v>57.195</c:v>
                </c:pt>
                <c:pt idx="12">
                  <c:v>62.195</c:v>
                </c:pt>
                <c:pt idx="13">
                  <c:v>67.194999999999993</c:v>
                </c:pt>
                <c:pt idx="14">
                  <c:v>72.194999999999993</c:v>
                </c:pt>
              </c:numCache>
            </c:numRef>
          </c:xVal>
          <c:yVal>
            <c:numRef>
              <c:f>Data!$E$7:$E$21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4B-41C2-BD20-0DFD71BBAA94}"/>
            </c:ext>
          </c:extLst>
        </c:ser>
        <c:ser>
          <c:idx val="1"/>
          <c:order val="1"/>
          <c:tx>
            <c:v>Upscale CAS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Data!$L$7:$L$21</c:f>
              <c:numCache>
                <c:formatCode>0.0</c:formatCode>
                <c:ptCount val="15"/>
                <c:pt idx="0">
                  <c:v>2.1950000000000003</c:v>
                </c:pt>
                <c:pt idx="1">
                  <c:v>7.1950000000000003</c:v>
                </c:pt>
                <c:pt idx="2">
                  <c:v>12.195</c:v>
                </c:pt>
                <c:pt idx="3">
                  <c:v>17.195</c:v>
                </c:pt>
                <c:pt idx="4">
                  <c:v>22.195</c:v>
                </c:pt>
                <c:pt idx="5">
                  <c:v>27.195</c:v>
                </c:pt>
                <c:pt idx="6">
                  <c:v>32.195</c:v>
                </c:pt>
                <c:pt idx="7">
                  <c:v>37.195</c:v>
                </c:pt>
                <c:pt idx="8">
                  <c:v>42.195</c:v>
                </c:pt>
                <c:pt idx="9">
                  <c:v>47.195</c:v>
                </c:pt>
                <c:pt idx="10">
                  <c:v>52.195</c:v>
                </c:pt>
                <c:pt idx="11">
                  <c:v>57.195</c:v>
                </c:pt>
                <c:pt idx="12">
                  <c:v>62.195</c:v>
                </c:pt>
                <c:pt idx="13">
                  <c:v>67.194999999999993</c:v>
                </c:pt>
                <c:pt idx="14">
                  <c:v>72.194999999999993</c:v>
                </c:pt>
              </c:numCache>
            </c:numRef>
          </c:xVal>
          <c:yVal>
            <c:numRef>
              <c:f>Data!$D$7:$D$21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4B-41C2-BD20-0DFD71BBAA94}"/>
            </c:ext>
          </c:extLst>
        </c:ser>
        <c:ser>
          <c:idx val="3"/>
          <c:order val="2"/>
          <c:tx>
            <c:v>Average line</c:v>
          </c:tx>
          <c:spPr>
            <a:ln w="2222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Data!$P$7:$P$21</c:f>
              <c:numCache>
                <c:formatCode>0.0</c:formatCode>
                <c:ptCount val="15"/>
                <c:pt idx="0">
                  <c:v>2.1950000000000003</c:v>
                </c:pt>
                <c:pt idx="1">
                  <c:v>7.1950000000000003</c:v>
                </c:pt>
                <c:pt idx="2">
                  <c:v>12.195</c:v>
                </c:pt>
                <c:pt idx="3">
                  <c:v>17.195</c:v>
                </c:pt>
                <c:pt idx="4">
                  <c:v>22.195</c:v>
                </c:pt>
                <c:pt idx="5">
                  <c:v>27.195</c:v>
                </c:pt>
                <c:pt idx="6">
                  <c:v>32.195</c:v>
                </c:pt>
                <c:pt idx="7">
                  <c:v>37.195</c:v>
                </c:pt>
                <c:pt idx="8">
                  <c:v>42.195</c:v>
                </c:pt>
                <c:pt idx="9">
                  <c:v>47.195</c:v>
                </c:pt>
                <c:pt idx="10">
                  <c:v>52.195</c:v>
                </c:pt>
                <c:pt idx="11">
                  <c:v>57.195</c:v>
                </c:pt>
                <c:pt idx="12">
                  <c:v>62.195</c:v>
                </c:pt>
                <c:pt idx="13">
                  <c:v>67.194999999999993</c:v>
                </c:pt>
                <c:pt idx="14">
                  <c:v>72.194999999999993</c:v>
                </c:pt>
              </c:numCache>
            </c:numRef>
          </c:xVal>
          <c:yVal>
            <c:numRef>
              <c:f>Data!$Q$7:$Q$21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4B-41C2-BD20-0DFD71BBAA94}"/>
            </c:ext>
          </c:extLst>
        </c:ser>
        <c:ser>
          <c:idx val="2"/>
          <c:order val="3"/>
          <c:tx>
            <c:strRef>
              <c:f>Data!$AB$1</c:f>
              <c:strCache>
                <c:ptCount val="1"/>
                <c:pt idx="0">
                  <c:v>Zero-error line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4B-41C2-BD20-0DFD71BBA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177344"/>
        <c:axId val="874178656"/>
      </c:scatterChart>
      <c:valAx>
        <c:axId val="874177344"/>
        <c:scaling>
          <c:orientation val="minMax"/>
          <c:max val="8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8656"/>
        <c:crosses val="autoZero"/>
        <c:crossBetween val="midCat"/>
        <c:majorUnit val="5"/>
      </c:valAx>
      <c:valAx>
        <c:axId val="874178656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Descent CAS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734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1959614887947"/>
          <c:y val="0.58955061194573766"/>
          <c:w val="0.23618948089154762"/>
          <c:h val="0.23376703649905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4020312678306"/>
          <c:y val="4.4110268725314275E-2"/>
          <c:w val="0.83598566700901522"/>
          <c:h val="0.81617487987870607"/>
        </c:manualLayout>
      </c:layout>
      <c:scatterChart>
        <c:scatterStyle val="lineMarker"/>
        <c:varyColors val="0"/>
        <c:ser>
          <c:idx val="0"/>
          <c:order val="0"/>
          <c:tx>
            <c:v>Downscale CAS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Data!$O$7:$O$21</c:f>
              <c:numCache>
                <c:formatCode>0.0</c:formatCode>
                <c:ptCount val="15"/>
                <c:pt idx="0">
                  <c:v>4.5449999999999999</c:v>
                </c:pt>
                <c:pt idx="1">
                  <c:v>9.5449999999999999</c:v>
                </c:pt>
                <c:pt idx="2">
                  <c:v>14.545</c:v>
                </c:pt>
                <c:pt idx="3">
                  <c:v>19.545000000000002</c:v>
                </c:pt>
                <c:pt idx="4">
                  <c:v>24.545000000000002</c:v>
                </c:pt>
                <c:pt idx="5">
                  <c:v>29.545000000000002</c:v>
                </c:pt>
                <c:pt idx="6">
                  <c:v>34.545000000000002</c:v>
                </c:pt>
                <c:pt idx="7">
                  <c:v>39.545000000000002</c:v>
                </c:pt>
                <c:pt idx="8">
                  <c:v>44.545000000000002</c:v>
                </c:pt>
                <c:pt idx="9">
                  <c:v>49.545000000000002</c:v>
                </c:pt>
                <c:pt idx="10">
                  <c:v>54.545000000000002</c:v>
                </c:pt>
                <c:pt idx="11">
                  <c:v>59.545000000000002</c:v>
                </c:pt>
                <c:pt idx="12">
                  <c:v>64.545000000000002</c:v>
                </c:pt>
                <c:pt idx="13">
                  <c:v>69.545000000000002</c:v>
                </c:pt>
                <c:pt idx="14">
                  <c:v>74.545000000000002</c:v>
                </c:pt>
              </c:numCache>
            </c:numRef>
          </c:xVal>
          <c:yVal>
            <c:numRef>
              <c:f>Data!$E$7:$E$21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E1-4AD0-A881-F52B9B9429AF}"/>
            </c:ext>
          </c:extLst>
        </c:ser>
        <c:ser>
          <c:idx val="1"/>
          <c:order val="1"/>
          <c:tx>
            <c:v>Upscale CAS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Data!$N$7:$N$21</c:f>
              <c:numCache>
                <c:formatCode>0.0</c:formatCode>
                <c:ptCount val="15"/>
                <c:pt idx="0">
                  <c:v>4.5449999999999999</c:v>
                </c:pt>
                <c:pt idx="1">
                  <c:v>9.5449999999999999</c:v>
                </c:pt>
                <c:pt idx="2">
                  <c:v>14.545</c:v>
                </c:pt>
                <c:pt idx="3">
                  <c:v>19.545000000000002</c:v>
                </c:pt>
                <c:pt idx="4">
                  <c:v>24.545000000000002</c:v>
                </c:pt>
                <c:pt idx="5">
                  <c:v>29.545000000000002</c:v>
                </c:pt>
                <c:pt idx="6">
                  <c:v>34.545000000000002</c:v>
                </c:pt>
                <c:pt idx="7">
                  <c:v>39.545000000000002</c:v>
                </c:pt>
                <c:pt idx="8">
                  <c:v>44.545000000000002</c:v>
                </c:pt>
                <c:pt idx="9">
                  <c:v>49.545000000000002</c:v>
                </c:pt>
                <c:pt idx="10">
                  <c:v>54.545000000000002</c:v>
                </c:pt>
                <c:pt idx="11">
                  <c:v>59.545000000000002</c:v>
                </c:pt>
                <c:pt idx="12">
                  <c:v>64.545000000000002</c:v>
                </c:pt>
                <c:pt idx="13">
                  <c:v>69.545000000000002</c:v>
                </c:pt>
                <c:pt idx="14">
                  <c:v>74.545000000000002</c:v>
                </c:pt>
              </c:numCache>
            </c:numRef>
          </c:xVal>
          <c:yVal>
            <c:numRef>
              <c:f>Data!$D$7:$D$21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E1-4AD0-A881-F52B9B9429AF}"/>
            </c:ext>
          </c:extLst>
        </c:ser>
        <c:ser>
          <c:idx val="3"/>
          <c:order val="2"/>
          <c:tx>
            <c:v>Average line</c:v>
          </c:tx>
          <c:spPr>
            <a:ln w="2222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Data!$R$6:$R$21</c:f>
              <c:numCache>
                <c:formatCode>0.0</c:formatCode>
                <c:ptCount val="16"/>
                <c:pt idx="0">
                  <c:v>-15.455</c:v>
                </c:pt>
                <c:pt idx="1">
                  <c:v>4.5449999999999999</c:v>
                </c:pt>
                <c:pt idx="2">
                  <c:v>9.5449999999999999</c:v>
                </c:pt>
                <c:pt idx="3">
                  <c:v>14.545</c:v>
                </c:pt>
                <c:pt idx="4">
                  <c:v>19.545000000000002</c:v>
                </c:pt>
                <c:pt idx="5">
                  <c:v>24.545000000000002</c:v>
                </c:pt>
                <c:pt idx="6">
                  <c:v>29.545000000000002</c:v>
                </c:pt>
                <c:pt idx="7">
                  <c:v>34.545000000000002</c:v>
                </c:pt>
                <c:pt idx="8">
                  <c:v>39.545000000000002</c:v>
                </c:pt>
                <c:pt idx="9">
                  <c:v>44.545000000000002</c:v>
                </c:pt>
                <c:pt idx="10">
                  <c:v>49.545000000000002</c:v>
                </c:pt>
                <c:pt idx="11">
                  <c:v>54.545000000000002</c:v>
                </c:pt>
                <c:pt idx="12">
                  <c:v>59.545000000000002</c:v>
                </c:pt>
                <c:pt idx="13">
                  <c:v>64.545000000000002</c:v>
                </c:pt>
                <c:pt idx="14">
                  <c:v>69.545000000000002</c:v>
                </c:pt>
                <c:pt idx="15">
                  <c:v>74.545000000000002</c:v>
                </c:pt>
              </c:numCache>
            </c:numRef>
          </c:xVal>
          <c:yVal>
            <c:numRef>
              <c:f>Data!$S$6:$S$21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E1-4AD0-A881-F52B9B9429AF}"/>
            </c:ext>
          </c:extLst>
        </c:ser>
        <c:ser>
          <c:idx val="2"/>
          <c:order val="3"/>
          <c:tx>
            <c:strRef>
              <c:f>Data!$AB$1</c:f>
              <c:strCache>
                <c:ptCount val="1"/>
                <c:pt idx="0">
                  <c:v>Zero-error line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Data!$AB$2:$AB$3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E1-4AD0-A881-F52B9B942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177344"/>
        <c:axId val="874178656"/>
      </c:scatterChart>
      <c:valAx>
        <c:axId val="874177344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8656"/>
        <c:crosses val="autoZero"/>
        <c:crossBetween val="midCat"/>
        <c:majorUnit val="5"/>
      </c:valAx>
      <c:valAx>
        <c:axId val="874178656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Level CAS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17734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88830163352881"/>
          <c:y val="0.58123999343832022"/>
          <c:w val="0.19469019424215164"/>
          <c:h val="0.2597419596450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71436</xdr:rowOff>
    </xdr:from>
    <xdr:to>
      <xdr:col>6</xdr:col>
      <xdr:colOff>666750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730732-0501-4EC9-8016-0C1980A7B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23</xdr:row>
      <xdr:rowOff>85725</xdr:rowOff>
    </xdr:from>
    <xdr:to>
      <xdr:col>13</xdr:col>
      <xdr:colOff>666749</xdr:colOff>
      <xdr:row>40</xdr:row>
      <xdr:rowOff>157164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DED772-21A5-4E9A-90ED-29A88B44D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38099</xdr:colOff>
      <xdr:row>23</xdr:row>
      <xdr:rowOff>28575</xdr:rowOff>
    </xdr:from>
    <xdr:to>
      <xdr:col>21</xdr:col>
      <xdr:colOff>495299</xdr:colOff>
      <xdr:row>40</xdr:row>
      <xdr:rowOff>90489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3C148-FC5F-4F89-B513-0411CEB51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95249</xdr:rowOff>
    </xdr:from>
    <xdr:to>
      <xdr:col>13</xdr:col>
      <xdr:colOff>495300</xdr:colOff>
      <xdr:row>32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4EFA9-9657-4830-A3C0-4203258C5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104775</xdr:rowOff>
    </xdr:from>
    <xdr:to>
      <xdr:col>13</xdr:col>
      <xdr:colOff>504825</xdr:colOff>
      <xdr:row>65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DC876B-B1E5-4A99-B9D8-4F053C74E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E79F-063B-4B09-A0DA-E912E66F361B}">
  <dimension ref="A1:AB41"/>
  <sheetViews>
    <sheetView tabSelected="1" workbookViewId="0">
      <selection activeCell="C21" sqref="B6:C21"/>
    </sheetView>
  </sheetViews>
  <sheetFormatPr defaultRowHeight="15" x14ac:dyDescent="0.25"/>
  <cols>
    <col min="1" max="1" width="8.85546875" customWidth="1"/>
    <col min="2" max="2" width="10.140625" customWidth="1"/>
    <col min="3" max="3" width="11.140625" bestFit="1" customWidth="1"/>
    <col min="5" max="5" width="11.140625" bestFit="1" customWidth="1"/>
    <col min="7" max="7" width="11.140625" bestFit="1" customWidth="1"/>
    <col min="8" max="8" width="11" customWidth="1"/>
    <col min="9" max="9" width="12.42578125" customWidth="1"/>
    <col min="10" max="10" width="11.7109375" customWidth="1"/>
    <col min="11" max="11" width="11.140625" bestFit="1" customWidth="1"/>
    <col min="12" max="12" width="8.7109375" customWidth="1"/>
    <col min="13" max="13" width="11.140625" bestFit="1" customWidth="1"/>
    <col min="14" max="14" width="11" customWidth="1"/>
    <col min="15" max="15" width="12.140625" customWidth="1"/>
    <col min="16" max="16" width="10.85546875" customWidth="1"/>
    <col min="17" max="17" width="10.85546875" bestFit="1" customWidth="1"/>
    <col min="18" max="19" width="12" bestFit="1" customWidth="1"/>
    <col min="20" max="20" width="4.140625" customWidth="1"/>
  </cols>
  <sheetData>
    <row r="1" spans="1:28" ht="15" customHeight="1" thickBot="1" x14ac:dyDescent="0.3">
      <c r="A1" s="52" t="s">
        <v>0</v>
      </c>
      <c r="B1" s="53"/>
      <c r="C1" s="60"/>
      <c r="D1" s="61"/>
      <c r="E1" s="64" t="s">
        <v>14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T1" s="70" t="s">
        <v>18</v>
      </c>
      <c r="U1" s="71"/>
      <c r="V1" s="71"/>
      <c r="W1" s="71"/>
      <c r="X1" s="71"/>
      <c r="Y1" s="71"/>
      <c r="Z1" s="72"/>
      <c r="AB1" t="s">
        <v>15</v>
      </c>
    </row>
    <row r="2" spans="1:28" ht="15.75" customHeight="1" thickBot="1" x14ac:dyDescent="0.3">
      <c r="A2" s="50" t="s">
        <v>1</v>
      </c>
      <c r="B2" s="51"/>
      <c r="C2" s="62"/>
      <c r="D2" s="63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30" t="s">
        <v>21</v>
      </c>
      <c r="U2" s="39" t="s">
        <v>19</v>
      </c>
      <c r="V2" s="34"/>
      <c r="W2" s="34"/>
      <c r="X2" s="34"/>
      <c r="Y2" s="34"/>
      <c r="Z2" s="35"/>
      <c r="AB2">
        <v>0</v>
      </c>
    </row>
    <row r="3" spans="1:28" ht="15.75" thickBot="1" x14ac:dyDescent="0.3">
      <c r="A3" s="3">
        <v>1</v>
      </c>
      <c r="B3" s="4">
        <v>2</v>
      </c>
      <c r="C3" s="4">
        <v>3</v>
      </c>
      <c r="D3" s="5">
        <v>4</v>
      </c>
      <c r="E3" s="3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6">
        <v>15</v>
      </c>
      <c r="P3" s="7">
        <v>16</v>
      </c>
      <c r="Q3" s="8">
        <v>17</v>
      </c>
      <c r="R3" s="7">
        <v>18</v>
      </c>
      <c r="S3" s="8">
        <v>19</v>
      </c>
      <c r="T3" s="40" t="s">
        <v>22</v>
      </c>
      <c r="U3" s="34" t="s">
        <v>20</v>
      </c>
      <c r="V3" s="34"/>
      <c r="W3" s="34"/>
      <c r="X3" s="34"/>
      <c r="Y3" s="34"/>
      <c r="Z3" s="35"/>
      <c r="AB3">
        <v>120</v>
      </c>
    </row>
    <row r="4" spans="1:28" x14ac:dyDescent="0.25">
      <c r="A4" s="2"/>
      <c r="B4" s="56" t="s">
        <v>5</v>
      </c>
      <c r="C4" s="57"/>
      <c r="D4" s="58" t="s">
        <v>9</v>
      </c>
      <c r="E4" s="59"/>
      <c r="F4" s="56" t="s">
        <v>7</v>
      </c>
      <c r="G4" s="57"/>
      <c r="H4" s="58" t="s">
        <v>10</v>
      </c>
      <c r="I4" s="59"/>
      <c r="J4" s="56" t="s">
        <v>11</v>
      </c>
      <c r="K4" s="57"/>
      <c r="L4" s="58" t="s">
        <v>12</v>
      </c>
      <c r="M4" s="57"/>
      <c r="N4" s="56" t="s">
        <v>13</v>
      </c>
      <c r="O4" s="59"/>
      <c r="P4" s="54" t="s">
        <v>16</v>
      </c>
      <c r="Q4" s="55"/>
      <c r="R4" s="54" t="s">
        <v>17</v>
      </c>
      <c r="S4" s="55"/>
      <c r="T4" s="33"/>
      <c r="U4" s="34" t="s">
        <v>23</v>
      </c>
      <c r="V4" s="34"/>
      <c r="W4" s="34"/>
      <c r="X4" s="34"/>
      <c r="Y4" s="34"/>
      <c r="Z4" s="35"/>
    </row>
    <row r="5" spans="1:28" ht="15.75" thickBot="1" x14ac:dyDescent="0.3">
      <c r="A5" s="9" t="s">
        <v>8</v>
      </c>
      <c r="B5" s="1" t="s">
        <v>2</v>
      </c>
      <c r="C5" s="10" t="s">
        <v>3</v>
      </c>
      <c r="D5" s="11" t="s">
        <v>2</v>
      </c>
      <c r="E5" s="12" t="s">
        <v>3</v>
      </c>
      <c r="F5" s="1" t="s">
        <v>2</v>
      </c>
      <c r="G5" s="10" t="s">
        <v>3</v>
      </c>
      <c r="H5" s="11" t="s">
        <v>2</v>
      </c>
      <c r="I5" s="12" t="s">
        <v>3</v>
      </c>
      <c r="J5" s="1" t="s">
        <v>2</v>
      </c>
      <c r="K5" s="10" t="s">
        <v>3</v>
      </c>
      <c r="L5" s="11" t="s">
        <v>2</v>
      </c>
      <c r="M5" s="10" t="s">
        <v>3</v>
      </c>
      <c r="N5" s="1" t="s">
        <v>2</v>
      </c>
      <c r="O5" s="12" t="s">
        <v>3</v>
      </c>
      <c r="P5" s="13" t="s">
        <v>4</v>
      </c>
      <c r="Q5" s="14" t="s">
        <v>6</v>
      </c>
      <c r="R5" s="13" t="s">
        <v>4</v>
      </c>
      <c r="S5" s="14" t="s">
        <v>6</v>
      </c>
      <c r="T5" s="40" t="s">
        <v>24</v>
      </c>
      <c r="U5" s="32" t="s">
        <v>28</v>
      </c>
      <c r="V5" s="34"/>
      <c r="W5" s="34"/>
      <c r="X5" s="34"/>
      <c r="Y5" s="34"/>
      <c r="Z5" s="35"/>
    </row>
    <row r="6" spans="1:28" x14ac:dyDescent="0.25">
      <c r="A6" s="43">
        <v>0</v>
      </c>
      <c r="B6" s="44"/>
      <c r="C6" s="45"/>
      <c r="D6" s="15">
        <f>SQRT((2*(B6-$B$6)/1.225))/0.44704</f>
        <v>0</v>
      </c>
      <c r="E6" s="15">
        <f>SQRT((2*(C6-$C$6)/1.225))/0.44704</f>
        <v>0</v>
      </c>
      <c r="F6" s="16">
        <f>A6-D6</f>
        <v>0</v>
      </c>
      <c r="G6" s="17">
        <f>A6-E6</f>
        <v>0</v>
      </c>
      <c r="H6" s="15">
        <f>0.3189*D6-17.805</f>
        <v>-17.805</v>
      </c>
      <c r="I6" s="18">
        <f>0.3189*E6-17.805</f>
        <v>-17.805</v>
      </c>
      <c r="J6" s="16">
        <f>0.3182*D6-15.455</f>
        <v>-15.455</v>
      </c>
      <c r="K6" s="17">
        <f>0.3182*E6-15.455</f>
        <v>-15.455</v>
      </c>
      <c r="L6" s="15">
        <f>D6+F6+H6</f>
        <v>-17.805</v>
      </c>
      <c r="M6" s="17">
        <f>E6+G6+I6</f>
        <v>-17.805</v>
      </c>
      <c r="N6" s="16">
        <f>D6+F6+J6</f>
        <v>-15.455</v>
      </c>
      <c r="O6" s="19">
        <f>E6+G6+K6</f>
        <v>-15.455</v>
      </c>
      <c r="P6" s="16">
        <f>AVERAGE(L6:M6)</f>
        <v>-17.805</v>
      </c>
      <c r="Q6" s="17">
        <f>AVERAGE(D6:E6)</f>
        <v>0</v>
      </c>
      <c r="R6" s="16">
        <f>AVERAGE(N6:O6)</f>
        <v>-15.455</v>
      </c>
      <c r="S6" s="17">
        <f>AVERAGE(D6:E6)</f>
        <v>0</v>
      </c>
      <c r="T6" s="41"/>
      <c r="U6" s="32" t="s">
        <v>29</v>
      </c>
      <c r="V6" s="34"/>
      <c r="W6" s="34"/>
      <c r="X6" s="34"/>
      <c r="Y6" s="34"/>
      <c r="Z6" s="35"/>
    </row>
    <row r="7" spans="1:28" x14ac:dyDescent="0.25">
      <c r="A7" s="46">
        <v>20</v>
      </c>
      <c r="B7" s="47"/>
      <c r="C7" s="48"/>
      <c r="D7" s="20">
        <f t="shared" ref="D7:D21" si="0">SQRT((2*(B7-$B$6)/1.225))/0.44704</f>
        <v>0</v>
      </c>
      <c r="E7" s="20">
        <f t="shared" ref="E7:E21" si="1">SQRT((2*(C7-$C$6)/1.225))/0.44704</f>
        <v>0</v>
      </c>
      <c r="F7" s="21">
        <f>A7-D7</f>
        <v>20</v>
      </c>
      <c r="G7" s="22">
        <f t="shared" ref="G7:G21" si="2">A7-E7</f>
        <v>20</v>
      </c>
      <c r="H7" s="20">
        <f t="shared" ref="H7:H21" si="3">0.3189*D7-17.805</f>
        <v>-17.805</v>
      </c>
      <c r="I7" s="23">
        <f t="shared" ref="I7:I21" si="4">0.3189*E7-17.805</f>
        <v>-17.805</v>
      </c>
      <c r="J7" s="21">
        <f t="shared" ref="J7:J21" si="5">0.3182*D7-15.455</f>
        <v>-15.455</v>
      </c>
      <c r="K7" s="22">
        <f t="shared" ref="K7:K21" si="6">0.3182*E7-15.455</f>
        <v>-15.455</v>
      </c>
      <c r="L7" s="20">
        <f t="shared" ref="L7:L21" si="7">D7+F7+H7</f>
        <v>2.1950000000000003</v>
      </c>
      <c r="M7" s="22">
        <f t="shared" ref="M7:M21" si="8">E7+G7+I7</f>
        <v>2.1950000000000003</v>
      </c>
      <c r="N7" s="21">
        <f>D7+F7+J7</f>
        <v>4.5449999999999999</v>
      </c>
      <c r="O7" s="24">
        <f t="shared" ref="O7:O21" si="9">E7+G7+K7</f>
        <v>4.5449999999999999</v>
      </c>
      <c r="P7" s="21">
        <f>AVERAGE(L7:M7)</f>
        <v>2.1950000000000003</v>
      </c>
      <c r="Q7" s="22">
        <f t="shared" ref="Q7:Q21" si="10">AVERAGE(D7:E7)</f>
        <v>0</v>
      </c>
      <c r="R7" s="21">
        <f t="shared" ref="R7:R21" si="11">AVERAGE(N7:O7)</f>
        <v>4.5449999999999999</v>
      </c>
      <c r="S7" s="22">
        <f t="shared" ref="S7:S21" si="12">AVERAGE(D7:E7)</f>
        <v>0</v>
      </c>
      <c r="T7" s="41"/>
      <c r="U7" s="32" t="s">
        <v>30</v>
      </c>
      <c r="V7" s="34"/>
      <c r="W7" s="34"/>
      <c r="X7" s="34"/>
      <c r="Y7" s="34"/>
      <c r="Z7" s="35"/>
    </row>
    <row r="8" spans="1:28" x14ac:dyDescent="0.25">
      <c r="A8" s="46">
        <v>25</v>
      </c>
      <c r="B8" s="47"/>
      <c r="C8" s="48"/>
      <c r="D8" s="20">
        <f t="shared" si="0"/>
        <v>0</v>
      </c>
      <c r="E8" s="20">
        <f t="shared" si="1"/>
        <v>0</v>
      </c>
      <c r="F8" s="21">
        <f t="shared" ref="F8:F21" si="13">A8-D8</f>
        <v>25</v>
      </c>
      <c r="G8" s="22">
        <f t="shared" si="2"/>
        <v>25</v>
      </c>
      <c r="H8" s="20">
        <f t="shared" si="3"/>
        <v>-17.805</v>
      </c>
      <c r="I8" s="23">
        <f t="shared" si="4"/>
        <v>-17.805</v>
      </c>
      <c r="J8" s="21">
        <f t="shared" si="5"/>
        <v>-15.455</v>
      </c>
      <c r="K8" s="22">
        <f t="shared" si="6"/>
        <v>-15.455</v>
      </c>
      <c r="L8" s="20">
        <f t="shared" si="7"/>
        <v>7.1950000000000003</v>
      </c>
      <c r="M8" s="22">
        <f t="shared" si="8"/>
        <v>7.1950000000000003</v>
      </c>
      <c r="N8" s="21">
        <f t="shared" ref="N8:N21" si="14">D8+F8+J8</f>
        <v>9.5449999999999999</v>
      </c>
      <c r="O8" s="24">
        <f t="shared" si="9"/>
        <v>9.5449999999999999</v>
      </c>
      <c r="P8" s="21">
        <f t="shared" ref="P8:P21" si="15">AVERAGE(L8:M8)</f>
        <v>7.1950000000000003</v>
      </c>
      <c r="Q8" s="22">
        <f t="shared" si="10"/>
        <v>0</v>
      </c>
      <c r="R8" s="21">
        <f t="shared" si="11"/>
        <v>9.5449999999999999</v>
      </c>
      <c r="S8" s="22">
        <f t="shared" si="12"/>
        <v>0</v>
      </c>
      <c r="T8" s="41"/>
      <c r="U8" s="32" t="s">
        <v>31</v>
      </c>
      <c r="V8" s="34"/>
      <c r="W8" s="34"/>
      <c r="X8" s="34"/>
      <c r="Y8" s="34"/>
      <c r="Z8" s="35"/>
    </row>
    <row r="9" spans="1:28" x14ac:dyDescent="0.25">
      <c r="A9" s="46">
        <v>30</v>
      </c>
      <c r="B9" s="47"/>
      <c r="C9" s="48"/>
      <c r="D9" s="20">
        <f t="shared" si="0"/>
        <v>0</v>
      </c>
      <c r="E9" s="20">
        <f t="shared" si="1"/>
        <v>0</v>
      </c>
      <c r="F9" s="21">
        <f t="shared" si="13"/>
        <v>30</v>
      </c>
      <c r="G9" s="22">
        <f t="shared" si="2"/>
        <v>30</v>
      </c>
      <c r="H9" s="20">
        <f t="shared" si="3"/>
        <v>-17.805</v>
      </c>
      <c r="I9" s="23">
        <f t="shared" si="4"/>
        <v>-17.805</v>
      </c>
      <c r="J9" s="21">
        <f t="shared" si="5"/>
        <v>-15.455</v>
      </c>
      <c r="K9" s="22">
        <f t="shared" si="6"/>
        <v>-15.455</v>
      </c>
      <c r="L9" s="20">
        <f t="shared" si="7"/>
        <v>12.195</v>
      </c>
      <c r="M9" s="22">
        <f t="shared" si="8"/>
        <v>12.195</v>
      </c>
      <c r="N9" s="21">
        <f t="shared" si="14"/>
        <v>14.545</v>
      </c>
      <c r="O9" s="24">
        <f t="shared" si="9"/>
        <v>14.545</v>
      </c>
      <c r="P9" s="21">
        <f t="shared" si="15"/>
        <v>12.195</v>
      </c>
      <c r="Q9" s="22">
        <f t="shared" si="10"/>
        <v>0</v>
      </c>
      <c r="R9" s="21">
        <f t="shared" si="11"/>
        <v>14.545</v>
      </c>
      <c r="S9" s="22">
        <f t="shared" si="12"/>
        <v>0</v>
      </c>
      <c r="T9" s="41" t="s">
        <v>32</v>
      </c>
      <c r="U9" s="32" t="s">
        <v>35</v>
      </c>
      <c r="V9" s="34"/>
      <c r="W9" s="34"/>
      <c r="X9" s="34"/>
      <c r="Y9" s="34"/>
      <c r="Z9" s="35"/>
    </row>
    <row r="10" spans="1:28" x14ac:dyDescent="0.25">
      <c r="A10" s="46">
        <v>35</v>
      </c>
      <c r="B10" s="47"/>
      <c r="C10" s="45"/>
      <c r="D10" s="20">
        <f t="shared" si="0"/>
        <v>0</v>
      </c>
      <c r="E10" s="20">
        <f t="shared" si="1"/>
        <v>0</v>
      </c>
      <c r="F10" s="21">
        <f t="shared" si="13"/>
        <v>35</v>
      </c>
      <c r="G10" s="22">
        <f t="shared" si="2"/>
        <v>35</v>
      </c>
      <c r="H10" s="20">
        <f t="shared" si="3"/>
        <v>-17.805</v>
      </c>
      <c r="I10" s="23">
        <f t="shared" si="4"/>
        <v>-17.805</v>
      </c>
      <c r="J10" s="21">
        <f t="shared" si="5"/>
        <v>-15.455</v>
      </c>
      <c r="K10" s="22">
        <f t="shared" si="6"/>
        <v>-15.455</v>
      </c>
      <c r="L10" s="20">
        <f t="shared" si="7"/>
        <v>17.195</v>
      </c>
      <c r="M10" s="22">
        <f t="shared" si="8"/>
        <v>17.195</v>
      </c>
      <c r="N10" s="21">
        <f t="shared" si="14"/>
        <v>19.545000000000002</v>
      </c>
      <c r="O10" s="24">
        <f t="shared" si="9"/>
        <v>19.545000000000002</v>
      </c>
      <c r="P10" s="21">
        <f t="shared" si="15"/>
        <v>17.195</v>
      </c>
      <c r="Q10" s="22">
        <f t="shared" si="10"/>
        <v>0</v>
      </c>
      <c r="R10" s="21">
        <f t="shared" si="11"/>
        <v>19.545000000000002</v>
      </c>
      <c r="S10" s="22">
        <f t="shared" si="12"/>
        <v>0</v>
      </c>
      <c r="T10" s="41"/>
      <c r="U10" s="32" t="s">
        <v>36</v>
      </c>
      <c r="V10" s="34"/>
      <c r="W10" s="34"/>
      <c r="X10" s="34"/>
      <c r="Y10" s="34"/>
      <c r="Z10" s="35"/>
    </row>
    <row r="11" spans="1:28" x14ac:dyDescent="0.25">
      <c r="A11" s="46">
        <v>40</v>
      </c>
      <c r="B11" s="47"/>
      <c r="C11" s="48"/>
      <c r="D11" s="20">
        <f t="shared" si="0"/>
        <v>0</v>
      </c>
      <c r="E11" s="20">
        <f t="shared" si="1"/>
        <v>0</v>
      </c>
      <c r="F11" s="21">
        <f t="shared" si="13"/>
        <v>40</v>
      </c>
      <c r="G11" s="22">
        <f t="shared" si="2"/>
        <v>40</v>
      </c>
      <c r="H11" s="20">
        <f t="shared" si="3"/>
        <v>-17.805</v>
      </c>
      <c r="I11" s="23">
        <f t="shared" si="4"/>
        <v>-17.805</v>
      </c>
      <c r="J11" s="21">
        <f t="shared" si="5"/>
        <v>-15.455</v>
      </c>
      <c r="K11" s="22">
        <f t="shared" si="6"/>
        <v>-15.455</v>
      </c>
      <c r="L11" s="20">
        <f t="shared" si="7"/>
        <v>22.195</v>
      </c>
      <c r="M11" s="22">
        <f t="shared" si="8"/>
        <v>22.195</v>
      </c>
      <c r="N11" s="21">
        <f t="shared" si="14"/>
        <v>24.545000000000002</v>
      </c>
      <c r="O11" s="24">
        <f t="shared" si="9"/>
        <v>24.545000000000002</v>
      </c>
      <c r="P11" s="21">
        <f t="shared" si="15"/>
        <v>22.195</v>
      </c>
      <c r="Q11" s="22">
        <f t="shared" si="10"/>
        <v>0</v>
      </c>
      <c r="R11" s="21">
        <f t="shared" si="11"/>
        <v>24.545000000000002</v>
      </c>
      <c r="S11" s="22">
        <f t="shared" si="12"/>
        <v>0</v>
      </c>
      <c r="T11" s="41"/>
      <c r="U11" s="32" t="s">
        <v>37</v>
      </c>
      <c r="V11" s="34"/>
      <c r="W11" s="34"/>
      <c r="X11" s="34"/>
      <c r="Y11" s="34"/>
      <c r="Z11" s="35"/>
    </row>
    <row r="12" spans="1:28" x14ac:dyDescent="0.25">
      <c r="A12" s="46">
        <v>45</v>
      </c>
      <c r="B12" s="47"/>
      <c r="C12" s="48"/>
      <c r="D12" s="20">
        <f t="shared" si="0"/>
        <v>0</v>
      </c>
      <c r="E12" s="20">
        <f t="shared" si="1"/>
        <v>0</v>
      </c>
      <c r="F12" s="21">
        <f t="shared" si="13"/>
        <v>45</v>
      </c>
      <c r="G12" s="22">
        <f t="shared" si="2"/>
        <v>45</v>
      </c>
      <c r="H12" s="20">
        <f t="shared" si="3"/>
        <v>-17.805</v>
      </c>
      <c r="I12" s="23">
        <f t="shared" si="4"/>
        <v>-17.805</v>
      </c>
      <c r="J12" s="21">
        <f t="shared" si="5"/>
        <v>-15.455</v>
      </c>
      <c r="K12" s="22">
        <f t="shared" si="6"/>
        <v>-15.455</v>
      </c>
      <c r="L12" s="20">
        <f t="shared" si="7"/>
        <v>27.195</v>
      </c>
      <c r="M12" s="22">
        <f t="shared" si="8"/>
        <v>27.195</v>
      </c>
      <c r="N12" s="21">
        <f t="shared" si="14"/>
        <v>29.545000000000002</v>
      </c>
      <c r="O12" s="24">
        <f t="shared" si="9"/>
        <v>29.545000000000002</v>
      </c>
      <c r="P12" s="21">
        <f t="shared" si="15"/>
        <v>27.195</v>
      </c>
      <c r="Q12" s="22">
        <f t="shared" si="10"/>
        <v>0</v>
      </c>
      <c r="R12" s="21">
        <f t="shared" si="11"/>
        <v>29.545000000000002</v>
      </c>
      <c r="S12" s="22">
        <f t="shared" si="12"/>
        <v>0</v>
      </c>
      <c r="T12" s="41"/>
      <c r="U12" s="32" t="s">
        <v>38</v>
      </c>
      <c r="V12" s="34"/>
      <c r="W12" s="34"/>
      <c r="X12" s="34"/>
      <c r="Y12" s="34"/>
      <c r="Z12" s="35"/>
    </row>
    <row r="13" spans="1:28" x14ac:dyDescent="0.25">
      <c r="A13" s="46">
        <v>50</v>
      </c>
      <c r="B13" s="47"/>
      <c r="C13" s="48"/>
      <c r="D13" s="20">
        <f t="shared" si="0"/>
        <v>0</v>
      </c>
      <c r="E13" s="20">
        <f t="shared" si="1"/>
        <v>0</v>
      </c>
      <c r="F13" s="21">
        <f t="shared" si="13"/>
        <v>50</v>
      </c>
      <c r="G13" s="22">
        <f t="shared" si="2"/>
        <v>50</v>
      </c>
      <c r="H13" s="20">
        <f t="shared" si="3"/>
        <v>-17.805</v>
      </c>
      <c r="I13" s="23">
        <f t="shared" si="4"/>
        <v>-17.805</v>
      </c>
      <c r="J13" s="21">
        <f t="shared" si="5"/>
        <v>-15.455</v>
      </c>
      <c r="K13" s="22">
        <f t="shared" si="6"/>
        <v>-15.455</v>
      </c>
      <c r="L13" s="20">
        <f t="shared" si="7"/>
        <v>32.195</v>
      </c>
      <c r="M13" s="22">
        <f t="shared" si="8"/>
        <v>32.195</v>
      </c>
      <c r="N13" s="21">
        <f t="shared" si="14"/>
        <v>34.545000000000002</v>
      </c>
      <c r="O13" s="24">
        <f t="shared" si="9"/>
        <v>34.545000000000002</v>
      </c>
      <c r="P13" s="21">
        <f t="shared" si="15"/>
        <v>32.195</v>
      </c>
      <c r="Q13" s="22">
        <f t="shared" si="10"/>
        <v>0</v>
      </c>
      <c r="R13" s="21">
        <f t="shared" si="11"/>
        <v>34.545000000000002</v>
      </c>
      <c r="S13" s="22">
        <f t="shared" si="12"/>
        <v>0</v>
      </c>
      <c r="T13" s="41"/>
      <c r="U13" s="32" t="s">
        <v>39</v>
      </c>
      <c r="V13" s="34"/>
      <c r="W13" s="34"/>
      <c r="X13" s="34"/>
      <c r="Y13" s="34"/>
      <c r="Z13" s="35"/>
    </row>
    <row r="14" spans="1:28" x14ac:dyDescent="0.25">
      <c r="A14" s="46">
        <v>55</v>
      </c>
      <c r="B14" s="47"/>
      <c r="C14" s="45"/>
      <c r="D14" s="20">
        <f t="shared" si="0"/>
        <v>0</v>
      </c>
      <c r="E14" s="20">
        <f t="shared" si="1"/>
        <v>0</v>
      </c>
      <c r="F14" s="21">
        <f t="shared" si="13"/>
        <v>55</v>
      </c>
      <c r="G14" s="22">
        <f t="shared" si="2"/>
        <v>55</v>
      </c>
      <c r="H14" s="20">
        <f t="shared" si="3"/>
        <v>-17.805</v>
      </c>
      <c r="I14" s="23">
        <f t="shared" si="4"/>
        <v>-17.805</v>
      </c>
      <c r="J14" s="21">
        <f t="shared" si="5"/>
        <v>-15.455</v>
      </c>
      <c r="K14" s="22">
        <f t="shared" si="6"/>
        <v>-15.455</v>
      </c>
      <c r="L14" s="20">
        <f t="shared" si="7"/>
        <v>37.195</v>
      </c>
      <c r="M14" s="22">
        <f t="shared" si="8"/>
        <v>37.195</v>
      </c>
      <c r="N14" s="21">
        <f t="shared" si="14"/>
        <v>39.545000000000002</v>
      </c>
      <c r="O14" s="24">
        <f t="shared" si="9"/>
        <v>39.545000000000002</v>
      </c>
      <c r="P14" s="21">
        <f t="shared" si="15"/>
        <v>37.195</v>
      </c>
      <c r="Q14" s="22">
        <f t="shared" si="10"/>
        <v>0</v>
      </c>
      <c r="R14" s="21">
        <f t="shared" si="11"/>
        <v>39.545000000000002</v>
      </c>
      <c r="S14" s="22">
        <f t="shared" si="12"/>
        <v>0</v>
      </c>
      <c r="T14" s="41"/>
      <c r="U14" s="32" t="s">
        <v>40</v>
      </c>
      <c r="V14" s="34"/>
      <c r="W14" s="34"/>
      <c r="X14" s="34"/>
      <c r="Y14" s="34"/>
      <c r="Z14" s="35"/>
    </row>
    <row r="15" spans="1:28" x14ac:dyDescent="0.25">
      <c r="A15" s="46">
        <v>60</v>
      </c>
      <c r="B15" s="47"/>
      <c r="C15" s="48"/>
      <c r="D15" s="20">
        <f t="shared" si="0"/>
        <v>0</v>
      </c>
      <c r="E15" s="20">
        <f t="shared" si="1"/>
        <v>0</v>
      </c>
      <c r="F15" s="21">
        <f t="shared" si="13"/>
        <v>60</v>
      </c>
      <c r="G15" s="22">
        <f t="shared" si="2"/>
        <v>60</v>
      </c>
      <c r="H15" s="20">
        <f t="shared" si="3"/>
        <v>-17.805</v>
      </c>
      <c r="I15" s="23">
        <f t="shared" si="4"/>
        <v>-17.805</v>
      </c>
      <c r="J15" s="21">
        <f t="shared" si="5"/>
        <v>-15.455</v>
      </c>
      <c r="K15" s="22">
        <f t="shared" si="6"/>
        <v>-15.455</v>
      </c>
      <c r="L15" s="20">
        <f t="shared" si="7"/>
        <v>42.195</v>
      </c>
      <c r="M15" s="22">
        <f t="shared" si="8"/>
        <v>42.195</v>
      </c>
      <c r="N15" s="21">
        <f t="shared" si="14"/>
        <v>44.545000000000002</v>
      </c>
      <c r="O15" s="24">
        <f t="shared" si="9"/>
        <v>44.545000000000002</v>
      </c>
      <c r="P15" s="21">
        <f t="shared" si="15"/>
        <v>42.195</v>
      </c>
      <c r="Q15" s="22">
        <f t="shared" si="10"/>
        <v>0</v>
      </c>
      <c r="R15" s="21">
        <f t="shared" si="11"/>
        <v>44.545000000000002</v>
      </c>
      <c r="S15" s="22">
        <f t="shared" si="12"/>
        <v>0</v>
      </c>
      <c r="T15" s="41"/>
      <c r="U15" s="32" t="s">
        <v>41</v>
      </c>
      <c r="V15" s="34"/>
      <c r="W15" s="34"/>
      <c r="X15" s="34"/>
      <c r="Y15" s="34"/>
      <c r="Z15" s="35"/>
    </row>
    <row r="16" spans="1:28" x14ac:dyDescent="0.25">
      <c r="A16" s="46">
        <v>65</v>
      </c>
      <c r="B16" s="47"/>
      <c r="C16" s="48"/>
      <c r="D16" s="20">
        <f t="shared" si="0"/>
        <v>0</v>
      </c>
      <c r="E16" s="20">
        <f t="shared" si="1"/>
        <v>0</v>
      </c>
      <c r="F16" s="21">
        <f t="shared" si="13"/>
        <v>65</v>
      </c>
      <c r="G16" s="22">
        <f t="shared" si="2"/>
        <v>65</v>
      </c>
      <c r="H16" s="20">
        <f t="shared" si="3"/>
        <v>-17.805</v>
      </c>
      <c r="I16" s="23">
        <f t="shared" si="4"/>
        <v>-17.805</v>
      </c>
      <c r="J16" s="21">
        <f t="shared" si="5"/>
        <v>-15.455</v>
      </c>
      <c r="K16" s="22">
        <f t="shared" si="6"/>
        <v>-15.455</v>
      </c>
      <c r="L16" s="20">
        <f t="shared" si="7"/>
        <v>47.195</v>
      </c>
      <c r="M16" s="22">
        <f t="shared" si="8"/>
        <v>47.195</v>
      </c>
      <c r="N16" s="21">
        <f t="shared" si="14"/>
        <v>49.545000000000002</v>
      </c>
      <c r="O16" s="24">
        <f t="shared" si="9"/>
        <v>49.545000000000002</v>
      </c>
      <c r="P16" s="21">
        <f t="shared" si="15"/>
        <v>47.195</v>
      </c>
      <c r="Q16" s="22">
        <f t="shared" si="10"/>
        <v>0</v>
      </c>
      <c r="R16" s="21">
        <f t="shared" si="11"/>
        <v>49.545000000000002</v>
      </c>
      <c r="S16" s="22">
        <f t="shared" si="12"/>
        <v>0</v>
      </c>
      <c r="T16" s="41" t="s">
        <v>33</v>
      </c>
      <c r="U16" s="32" t="s">
        <v>43</v>
      </c>
      <c r="V16" s="34"/>
      <c r="W16" s="34"/>
      <c r="X16" s="34"/>
      <c r="Y16" s="34"/>
      <c r="Z16" s="35"/>
    </row>
    <row r="17" spans="1:26" x14ac:dyDescent="0.25">
      <c r="A17" s="46">
        <v>70</v>
      </c>
      <c r="B17" s="47"/>
      <c r="C17" s="48"/>
      <c r="D17" s="20">
        <f t="shared" si="0"/>
        <v>0</v>
      </c>
      <c r="E17" s="20">
        <f t="shared" si="1"/>
        <v>0</v>
      </c>
      <c r="F17" s="21">
        <f t="shared" si="13"/>
        <v>70</v>
      </c>
      <c r="G17" s="22">
        <f t="shared" si="2"/>
        <v>70</v>
      </c>
      <c r="H17" s="20">
        <f t="shared" si="3"/>
        <v>-17.805</v>
      </c>
      <c r="I17" s="23">
        <f t="shared" si="4"/>
        <v>-17.805</v>
      </c>
      <c r="J17" s="21">
        <f t="shared" si="5"/>
        <v>-15.455</v>
      </c>
      <c r="K17" s="22">
        <f t="shared" si="6"/>
        <v>-15.455</v>
      </c>
      <c r="L17" s="20">
        <f t="shared" si="7"/>
        <v>52.195</v>
      </c>
      <c r="M17" s="22">
        <f t="shared" si="8"/>
        <v>52.195</v>
      </c>
      <c r="N17" s="21">
        <f t="shared" si="14"/>
        <v>54.545000000000002</v>
      </c>
      <c r="O17" s="24">
        <f t="shared" si="9"/>
        <v>54.545000000000002</v>
      </c>
      <c r="P17" s="21">
        <f t="shared" si="15"/>
        <v>52.195</v>
      </c>
      <c r="Q17" s="22">
        <f t="shared" si="10"/>
        <v>0</v>
      </c>
      <c r="R17" s="21">
        <f t="shared" si="11"/>
        <v>54.545000000000002</v>
      </c>
      <c r="S17" s="22">
        <f t="shared" si="12"/>
        <v>0</v>
      </c>
      <c r="T17" s="41"/>
      <c r="U17" s="32" t="s">
        <v>44</v>
      </c>
      <c r="V17" s="34"/>
      <c r="W17" s="34"/>
      <c r="X17" s="34"/>
      <c r="Y17" s="34"/>
      <c r="Z17" s="35"/>
    </row>
    <row r="18" spans="1:26" x14ac:dyDescent="0.25">
      <c r="A18" s="46">
        <v>75</v>
      </c>
      <c r="B18" s="47"/>
      <c r="C18" s="45"/>
      <c r="D18" s="20">
        <f t="shared" si="0"/>
        <v>0</v>
      </c>
      <c r="E18" s="20">
        <f t="shared" si="1"/>
        <v>0</v>
      </c>
      <c r="F18" s="21">
        <f t="shared" si="13"/>
        <v>75</v>
      </c>
      <c r="G18" s="22">
        <f t="shared" si="2"/>
        <v>75</v>
      </c>
      <c r="H18" s="20">
        <f t="shared" si="3"/>
        <v>-17.805</v>
      </c>
      <c r="I18" s="23">
        <f t="shared" si="4"/>
        <v>-17.805</v>
      </c>
      <c r="J18" s="21">
        <f t="shared" si="5"/>
        <v>-15.455</v>
      </c>
      <c r="K18" s="22">
        <f t="shared" si="6"/>
        <v>-15.455</v>
      </c>
      <c r="L18" s="20">
        <f t="shared" si="7"/>
        <v>57.195</v>
      </c>
      <c r="M18" s="22">
        <f t="shared" si="8"/>
        <v>57.195</v>
      </c>
      <c r="N18" s="21">
        <f t="shared" si="14"/>
        <v>59.545000000000002</v>
      </c>
      <c r="O18" s="24">
        <f t="shared" si="9"/>
        <v>59.545000000000002</v>
      </c>
      <c r="P18" s="21">
        <f t="shared" si="15"/>
        <v>57.195</v>
      </c>
      <c r="Q18" s="22">
        <f t="shared" si="10"/>
        <v>0</v>
      </c>
      <c r="R18" s="21">
        <f t="shared" si="11"/>
        <v>59.545000000000002</v>
      </c>
      <c r="S18" s="22">
        <f t="shared" si="12"/>
        <v>0</v>
      </c>
      <c r="T18" s="41"/>
      <c r="U18" s="32" t="s">
        <v>45</v>
      </c>
      <c r="V18" s="34"/>
      <c r="W18" s="34"/>
      <c r="X18" s="34"/>
      <c r="Y18" s="34"/>
      <c r="Z18" s="35"/>
    </row>
    <row r="19" spans="1:26" x14ac:dyDescent="0.25">
      <c r="A19" s="46">
        <v>80</v>
      </c>
      <c r="B19" s="47"/>
      <c r="C19" s="48"/>
      <c r="D19" s="20">
        <f t="shared" si="0"/>
        <v>0</v>
      </c>
      <c r="E19" s="20">
        <f t="shared" si="1"/>
        <v>0</v>
      </c>
      <c r="F19" s="21">
        <f t="shared" si="13"/>
        <v>80</v>
      </c>
      <c r="G19" s="22">
        <f t="shared" si="2"/>
        <v>80</v>
      </c>
      <c r="H19" s="20">
        <f t="shared" si="3"/>
        <v>-17.805</v>
      </c>
      <c r="I19" s="23">
        <f t="shared" si="4"/>
        <v>-17.805</v>
      </c>
      <c r="J19" s="21">
        <f t="shared" si="5"/>
        <v>-15.455</v>
      </c>
      <c r="K19" s="22">
        <f t="shared" si="6"/>
        <v>-15.455</v>
      </c>
      <c r="L19" s="20">
        <f t="shared" si="7"/>
        <v>62.195</v>
      </c>
      <c r="M19" s="22">
        <f t="shared" si="8"/>
        <v>62.195</v>
      </c>
      <c r="N19" s="21">
        <f t="shared" si="14"/>
        <v>64.545000000000002</v>
      </c>
      <c r="O19" s="24">
        <f t="shared" si="9"/>
        <v>64.545000000000002</v>
      </c>
      <c r="P19" s="21">
        <f t="shared" si="15"/>
        <v>62.195</v>
      </c>
      <c r="Q19" s="22">
        <f t="shared" si="10"/>
        <v>0</v>
      </c>
      <c r="R19" s="21">
        <f t="shared" si="11"/>
        <v>64.545000000000002</v>
      </c>
      <c r="S19" s="22">
        <f t="shared" si="12"/>
        <v>0</v>
      </c>
      <c r="T19" s="41" t="s">
        <v>34</v>
      </c>
      <c r="U19" s="32" t="s">
        <v>42</v>
      </c>
      <c r="V19" s="34"/>
      <c r="W19" s="34"/>
      <c r="X19" s="34"/>
      <c r="Y19" s="34"/>
      <c r="Z19" s="35"/>
    </row>
    <row r="20" spans="1:26" x14ac:dyDescent="0.25">
      <c r="A20" s="46">
        <v>85</v>
      </c>
      <c r="B20" s="47"/>
      <c r="C20" s="48"/>
      <c r="D20" s="20">
        <f t="shared" si="0"/>
        <v>0</v>
      </c>
      <c r="E20" s="20">
        <f t="shared" si="1"/>
        <v>0</v>
      </c>
      <c r="F20" s="21">
        <f t="shared" si="13"/>
        <v>85</v>
      </c>
      <c r="G20" s="22">
        <f t="shared" si="2"/>
        <v>85</v>
      </c>
      <c r="H20" s="20">
        <f t="shared" si="3"/>
        <v>-17.805</v>
      </c>
      <c r="I20" s="23">
        <f t="shared" si="4"/>
        <v>-17.805</v>
      </c>
      <c r="J20" s="21">
        <f t="shared" si="5"/>
        <v>-15.455</v>
      </c>
      <c r="K20" s="22">
        <f t="shared" si="6"/>
        <v>-15.455</v>
      </c>
      <c r="L20" s="20">
        <f t="shared" si="7"/>
        <v>67.194999999999993</v>
      </c>
      <c r="M20" s="22">
        <f t="shared" si="8"/>
        <v>67.194999999999993</v>
      </c>
      <c r="N20" s="21">
        <f t="shared" si="14"/>
        <v>69.545000000000002</v>
      </c>
      <c r="O20" s="24">
        <f t="shared" si="9"/>
        <v>69.545000000000002</v>
      </c>
      <c r="P20" s="21">
        <f t="shared" si="15"/>
        <v>67.194999999999993</v>
      </c>
      <c r="Q20" s="22">
        <f t="shared" si="10"/>
        <v>0</v>
      </c>
      <c r="R20" s="21">
        <f t="shared" si="11"/>
        <v>69.545000000000002</v>
      </c>
      <c r="S20" s="22">
        <f t="shared" si="12"/>
        <v>0</v>
      </c>
      <c r="T20" s="41"/>
      <c r="U20" s="32" t="s">
        <v>46</v>
      </c>
      <c r="V20" s="34"/>
      <c r="W20" s="34"/>
      <c r="X20" s="34"/>
      <c r="Y20" s="34"/>
      <c r="Z20" s="35"/>
    </row>
    <row r="21" spans="1:26" ht="15.75" thickBot="1" x14ac:dyDescent="0.3">
      <c r="A21" s="49">
        <v>90</v>
      </c>
      <c r="B21" s="47"/>
      <c r="C21" s="48"/>
      <c r="D21" s="25">
        <f t="shared" si="0"/>
        <v>0</v>
      </c>
      <c r="E21" s="25">
        <f t="shared" si="1"/>
        <v>0</v>
      </c>
      <c r="F21" s="26">
        <f t="shared" si="13"/>
        <v>90</v>
      </c>
      <c r="G21" s="27">
        <f t="shared" si="2"/>
        <v>90</v>
      </c>
      <c r="H21" s="25">
        <f t="shared" si="3"/>
        <v>-17.805</v>
      </c>
      <c r="I21" s="28">
        <f t="shared" si="4"/>
        <v>-17.805</v>
      </c>
      <c r="J21" s="26">
        <f t="shared" si="5"/>
        <v>-15.455</v>
      </c>
      <c r="K21" s="27">
        <f t="shared" si="6"/>
        <v>-15.455</v>
      </c>
      <c r="L21" s="25">
        <f t="shared" si="7"/>
        <v>72.194999999999993</v>
      </c>
      <c r="M21" s="27">
        <f t="shared" si="8"/>
        <v>72.194999999999993</v>
      </c>
      <c r="N21" s="26">
        <f t="shared" si="14"/>
        <v>74.545000000000002</v>
      </c>
      <c r="O21" s="29">
        <f t="shared" si="9"/>
        <v>74.545000000000002</v>
      </c>
      <c r="P21" s="26">
        <f t="shared" si="15"/>
        <v>72.194999999999993</v>
      </c>
      <c r="Q21" s="27">
        <f t="shared" si="10"/>
        <v>0</v>
      </c>
      <c r="R21" s="26">
        <f t="shared" si="11"/>
        <v>74.545000000000002</v>
      </c>
      <c r="S21" s="27">
        <f t="shared" si="12"/>
        <v>0</v>
      </c>
      <c r="T21" s="42"/>
      <c r="U21" s="37"/>
      <c r="V21" s="37"/>
      <c r="W21" s="37"/>
      <c r="X21" s="37"/>
      <c r="Y21" s="37"/>
      <c r="Z21" s="38"/>
    </row>
    <row r="22" spans="1:26" ht="15.75" thickBot="1" x14ac:dyDescent="0.3">
      <c r="Q22" s="31"/>
    </row>
    <row r="23" spans="1:26" x14ac:dyDescent="0.25">
      <c r="A23" s="73" t="s">
        <v>25</v>
      </c>
      <c r="B23" s="74"/>
      <c r="C23" s="74"/>
      <c r="D23" s="74"/>
      <c r="E23" s="74"/>
      <c r="F23" s="74"/>
      <c r="G23" s="75"/>
      <c r="H23" s="73" t="s">
        <v>26</v>
      </c>
      <c r="I23" s="74"/>
      <c r="J23" s="74"/>
      <c r="K23" s="74"/>
      <c r="L23" s="74"/>
      <c r="M23" s="74"/>
      <c r="N23" s="75"/>
      <c r="O23" s="73" t="s">
        <v>27</v>
      </c>
      <c r="P23" s="74"/>
      <c r="Q23" s="74"/>
      <c r="R23" s="74"/>
      <c r="S23" s="74"/>
      <c r="T23" s="74"/>
      <c r="U23" s="74"/>
      <c r="V23" s="75"/>
    </row>
    <row r="24" spans="1:26" x14ac:dyDescent="0.25">
      <c r="A24" s="33"/>
      <c r="B24" s="34"/>
      <c r="C24" s="34"/>
      <c r="D24" s="34"/>
      <c r="E24" s="34"/>
      <c r="F24" s="34"/>
      <c r="G24" s="35"/>
      <c r="H24" s="33"/>
      <c r="I24" s="34"/>
      <c r="J24" s="34"/>
      <c r="K24" s="34"/>
      <c r="L24" s="34"/>
      <c r="M24" s="34"/>
      <c r="N24" s="35"/>
      <c r="O24" s="33"/>
      <c r="P24" s="34"/>
      <c r="Q24" s="34"/>
      <c r="R24" s="34"/>
      <c r="S24" s="34"/>
      <c r="T24" s="34"/>
      <c r="U24" s="34"/>
      <c r="V24" s="35"/>
    </row>
    <row r="25" spans="1:26" x14ac:dyDescent="0.25">
      <c r="A25" s="33"/>
      <c r="B25" s="34"/>
      <c r="C25" s="34"/>
      <c r="D25" s="34"/>
      <c r="E25" s="34"/>
      <c r="F25" s="34"/>
      <c r="G25" s="35"/>
      <c r="H25" s="33"/>
      <c r="I25" s="34"/>
      <c r="J25" s="34"/>
      <c r="K25" s="34"/>
      <c r="L25" s="34"/>
      <c r="M25" s="34"/>
      <c r="N25" s="35"/>
      <c r="O25" s="33"/>
      <c r="P25" s="34"/>
      <c r="Q25" s="34"/>
      <c r="R25" s="34"/>
      <c r="S25" s="34"/>
      <c r="T25" s="34"/>
      <c r="U25" s="34"/>
      <c r="V25" s="35"/>
    </row>
    <row r="26" spans="1:26" x14ac:dyDescent="0.25">
      <c r="A26" s="33"/>
      <c r="B26" s="34"/>
      <c r="C26" s="34"/>
      <c r="D26" s="34"/>
      <c r="E26" s="34"/>
      <c r="F26" s="34"/>
      <c r="G26" s="35"/>
      <c r="H26" s="33"/>
      <c r="I26" s="34"/>
      <c r="J26" s="34"/>
      <c r="K26" s="34"/>
      <c r="L26" s="34"/>
      <c r="M26" s="34"/>
      <c r="N26" s="35"/>
      <c r="O26" s="33"/>
      <c r="P26" s="34"/>
      <c r="Q26" s="34"/>
      <c r="R26" s="34"/>
      <c r="S26" s="34"/>
      <c r="T26" s="34"/>
      <c r="U26" s="34"/>
      <c r="V26" s="35"/>
    </row>
    <row r="27" spans="1:26" x14ac:dyDescent="0.25">
      <c r="A27" s="33"/>
      <c r="B27" s="34"/>
      <c r="C27" s="34"/>
      <c r="D27" s="34"/>
      <c r="E27" s="34"/>
      <c r="F27" s="34"/>
      <c r="G27" s="35"/>
      <c r="H27" s="33"/>
      <c r="I27" s="34"/>
      <c r="J27" s="34"/>
      <c r="K27" s="34"/>
      <c r="L27" s="34"/>
      <c r="M27" s="34"/>
      <c r="N27" s="35"/>
      <c r="O27" s="33"/>
      <c r="P27" s="34"/>
      <c r="Q27" s="34"/>
      <c r="R27" s="34"/>
      <c r="S27" s="34"/>
      <c r="T27" s="34"/>
      <c r="U27" s="34"/>
      <c r="V27" s="35"/>
    </row>
    <row r="28" spans="1:26" x14ac:dyDescent="0.25">
      <c r="A28" s="33"/>
      <c r="B28" s="34"/>
      <c r="C28" s="34"/>
      <c r="D28" s="34"/>
      <c r="E28" s="34"/>
      <c r="F28" s="34"/>
      <c r="G28" s="35"/>
      <c r="H28" s="33"/>
      <c r="I28" s="34"/>
      <c r="J28" s="34"/>
      <c r="K28" s="34"/>
      <c r="L28" s="34"/>
      <c r="M28" s="34"/>
      <c r="N28" s="35"/>
      <c r="O28" s="33"/>
      <c r="P28" s="34"/>
      <c r="Q28" s="34"/>
      <c r="R28" s="34"/>
      <c r="S28" s="34"/>
      <c r="T28" s="34"/>
      <c r="U28" s="34"/>
      <c r="V28" s="35"/>
    </row>
    <row r="29" spans="1:26" x14ac:dyDescent="0.25">
      <c r="A29" s="33"/>
      <c r="B29" s="34"/>
      <c r="C29" s="34"/>
      <c r="D29" s="34"/>
      <c r="E29" s="34"/>
      <c r="F29" s="34"/>
      <c r="G29" s="35"/>
      <c r="H29" s="33"/>
      <c r="I29" s="34"/>
      <c r="J29" s="34"/>
      <c r="K29" s="34"/>
      <c r="L29" s="34"/>
      <c r="M29" s="34"/>
      <c r="N29" s="35"/>
      <c r="O29" s="33"/>
      <c r="P29" s="34"/>
      <c r="Q29" s="34"/>
      <c r="R29" s="34"/>
      <c r="S29" s="34"/>
      <c r="T29" s="34"/>
      <c r="U29" s="34"/>
      <c r="V29" s="35"/>
    </row>
    <row r="30" spans="1:26" x14ac:dyDescent="0.25">
      <c r="A30" s="33"/>
      <c r="B30" s="34"/>
      <c r="C30" s="34"/>
      <c r="D30" s="34"/>
      <c r="E30" s="34"/>
      <c r="F30" s="34"/>
      <c r="G30" s="35"/>
      <c r="H30" s="33"/>
      <c r="I30" s="34"/>
      <c r="J30" s="34"/>
      <c r="K30" s="34"/>
      <c r="L30" s="34"/>
      <c r="M30" s="34"/>
      <c r="N30" s="35"/>
      <c r="O30" s="33"/>
      <c r="P30" s="34"/>
      <c r="Q30" s="34"/>
      <c r="R30" s="34"/>
      <c r="S30" s="34"/>
      <c r="T30" s="34"/>
      <c r="U30" s="34"/>
      <c r="V30" s="35"/>
    </row>
    <row r="31" spans="1:26" x14ac:dyDescent="0.25">
      <c r="A31" s="33"/>
      <c r="B31" s="34"/>
      <c r="C31" s="34"/>
      <c r="D31" s="34"/>
      <c r="E31" s="34"/>
      <c r="F31" s="34"/>
      <c r="G31" s="35"/>
      <c r="H31" s="33"/>
      <c r="I31" s="34"/>
      <c r="J31" s="34"/>
      <c r="K31" s="34"/>
      <c r="L31" s="34"/>
      <c r="M31" s="34"/>
      <c r="N31" s="35"/>
      <c r="O31" s="33"/>
      <c r="P31" s="34"/>
      <c r="Q31" s="34"/>
      <c r="R31" s="34"/>
      <c r="S31" s="34"/>
      <c r="T31" s="34"/>
      <c r="U31" s="34"/>
      <c r="V31" s="35"/>
    </row>
    <row r="32" spans="1:26" x14ac:dyDescent="0.25">
      <c r="A32" s="33"/>
      <c r="B32" s="34"/>
      <c r="C32" s="34"/>
      <c r="D32" s="34"/>
      <c r="E32" s="34"/>
      <c r="F32" s="34"/>
      <c r="G32" s="35"/>
      <c r="H32" s="33"/>
      <c r="I32" s="34"/>
      <c r="J32" s="34"/>
      <c r="K32" s="34"/>
      <c r="L32" s="34"/>
      <c r="M32" s="34"/>
      <c r="N32" s="35"/>
      <c r="O32" s="33"/>
      <c r="P32" s="34"/>
      <c r="Q32" s="34"/>
      <c r="R32" s="34"/>
      <c r="S32" s="34"/>
      <c r="T32" s="34"/>
      <c r="U32" s="34"/>
      <c r="V32" s="35"/>
    </row>
    <row r="33" spans="1:22" x14ac:dyDescent="0.25">
      <c r="A33" s="33"/>
      <c r="B33" s="34"/>
      <c r="C33" s="34"/>
      <c r="D33" s="34"/>
      <c r="E33" s="34"/>
      <c r="F33" s="34"/>
      <c r="G33" s="35"/>
      <c r="H33" s="33"/>
      <c r="I33" s="34"/>
      <c r="J33" s="34"/>
      <c r="K33" s="34"/>
      <c r="L33" s="34"/>
      <c r="M33" s="34"/>
      <c r="N33" s="35"/>
      <c r="O33" s="33"/>
      <c r="P33" s="34"/>
      <c r="Q33" s="34"/>
      <c r="R33" s="34"/>
      <c r="S33" s="34"/>
      <c r="T33" s="34"/>
      <c r="U33" s="34"/>
      <c r="V33" s="35"/>
    </row>
    <row r="34" spans="1:22" x14ac:dyDescent="0.25">
      <c r="A34" s="33"/>
      <c r="B34" s="34"/>
      <c r="C34" s="34"/>
      <c r="D34" s="34"/>
      <c r="E34" s="34"/>
      <c r="F34" s="34"/>
      <c r="G34" s="35"/>
      <c r="H34" s="33"/>
      <c r="I34" s="34"/>
      <c r="J34" s="34"/>
      <c r="K34" s="34"/>
      <c r="L34" s="34"/>
      <c r="M34" s="34"/>
      <c r="N34" s="35"/>
      <c r="O34" s="33"/>
      <c r="P34" s="34"/>
      <c r="Q34" s="34"/>
      <c r="R34" s="34"/>
      <c r="S34" s="34"/>
      <c r="T34" s="34"/>
      <c r="U34" s="34"/>
      <c r="V34" s="35"/>
    </row>
    <row r="35" spans="1:22" x14ac:dyDescent="0.25">
      <c r="A35" s="33"/>
      <c r="B35" s="34"/>
      <c r="C35" s="34"/>
      <c r="D35" s="34"/>
      <c r="E35" s="34"/>
      <c r="F35" s="34"/>
      <c r="G35" s="35"/>
      <c r="H35" s="33"/>
      <c r="I35" s="34"/>
      <c r="J35" s="34"/>
      <c r="K35" s="34"/>
      <c r="L35" s="34"/>
      <c r="M35" s="34"/>
      <c r="N35" s="35"/>
      <c r="O35" s="33"/>
      <c r="P35" s="34"/>
      <c r="Q35" s="34"/>
      <c r="R35" s="34"/>
      <c r="S35" s="34"/>
      <c r="T35" s="34"/>
      <c r="U35" s="34"/>
      <c r="V35" s="35"/>
    </row>
    <row r="36" spans="1:22" x14ac:dyDescent="0.25">
      <c r="A36" s="33"/>
      <c r="B36" s="34"/>
      <c r="C36" s="34"/>
      <c r="D36" s="34"/>
      <c r="E36" s="34"/>
      <c r="F36" s="34"/>
      <c r="G36" s="35"/>
      <c r="H36" s="33"/>
      <c r="I36" s="34"/>
      <c r="J36" s="34"/>
      <c r="K36" s="34"/>
      <c r="L36" s="34"/>
      <c r="M36" s="34"/>
      <c r="N36" s="35"/>
      <c r="O36" s="33"/>
      <c r="P36" s="34"/>
      <c r="Q36" s="34"/>
      <c r="R36" s="34"/>
      <c r="S36" s="34"/>
      <c r="T36" s="34"/>
      <c r="U36" s="34"/>
      <c r="V36" s="35"/>
    </row>
    <row r="37" spans="1:22" x14ac:dyDescent="0.25">
      <c r="A37" s="33"/>
      <c r="B37" s="34"/>
      <c r="C37" s="34"/>
      <c r="D37" s="34"/>
      <c r="E37" s="34"/>
      <c r="F37" s="34"/>
      <c r="G37" s="35"/>
      <c r="H37" s="33"/>
      <c r="I37" s="34"/>
      <c r="J37" s="34"/>
      <c r="K37" s="34"/>
      <c r="L37" s="34"/>
      <c r="M37" s="34"/>
      <c r="N37" s="35"/>
      <c r="O37" s="33"/>
      <c r="P37" s="34"/>
      <c r="Q37" s="34"/>
      <c r="R37" s="34"/>
      <c r="S37" s="34"/>
      <c r="T37" s="34"/>
      <c r="U37" s="34"/>
      <c r="V37" s="35"/>
    </row>
    <row r="38" spans="1:22" x14ac:dyDescent="0.25">
      <c r="A38" s="33"/>
      <c r="B38" s="34"/>
      <c r="C38" s="34"/>
      <c r="D38" s="34"/>
      <c r="E38" s="34"/>
      <c r="F38" s="34"/>
      <c r="G38" s="35"/>
      <c r="H38" s="33"/>
      <c r="I38" s="34"/>
      <c r="J38" s="34"/>
      <c r="K38" s="34"/>
      <c r="L38" s="34"/>
      <c r="M38" s="34"/>
      <c r="N38" s="35"/>
      <c r="O38" s="33"/>
      <c r="P38" s="34"/>
      <c r="Q38" s="34"/>
      <c r="R38" s="34"/>
      <c r="S38" s="34"/>
      <c r="T38" s="34"/>
      <c r="U38" s="34"/>
      <c r="V38" s="35"/>
    </row>
    <row r="39" spans="1:22" x14ac:dyDescent="0.25">
      <c r="A39" s="33"/>
      <c r="B39" s="34"/>
      <c r="C39" s="34"/>
      <c r="D39" s="34"/>
      <c r="E39" s="34"/>
      <c r="F39" s="34"/>
      <c r="G39" s="35"/>
      <c r="H39" s="33"/>
      <c r="I39" s="34"/>
      <c r="J39" s="34"/>
      <c r="K39" s="34"/>
      <c r="L39" s="34"/>
      <c r="M39" s="34"/>
      <c r="N39" s="35"/>
      <c r="O39" s="33"/>
      <c r="P39" s="34"/>
      <c r="Q39" s="34"/>
      <c r="R39" s="34"/>
      <c r="S39" s="34"/>
      <c r="T39" s="34"/>
      <c r="U39" s="34"/>
      <c r="V39" s="35"/>
    </row>
    <row r="40" spans="1:22" x14ac:dyDescent="0.25">
      <c r="A40" s="33"/>
      <c r="B40" s="34"/>
      <c r="C40" s="34"/>
      <c r="D40" s="34"/>
      <c r="E40" s="34"/>
      <c r="F40" s="34"/>
      <c r="G40" s="35"/>
      <c r="H40" s="33"/>
      <c r="I40" s="34"/>
      <c r="J40" s="34"/>
      <c r="K40" s="34"/>
      <c r="L40" s="34"/>
      <c r="M40" s="34"/>
      <c r="N40" s="35"/>
      <c r="O40" s="33"/>
      <c r="P40" s="34"/>
      <c r="Q40" s="34"/>
      <c r="R40" s="34"/>
      <c r="S40" s="34"/>
      <c r="T40" s="34"/>
      <c r="U40" s="34"/>
      <c r="V40" s="35"/>
    </row>
    <row r="41" spans="1:22" ht="15.75" thickBot="1" x14ac:dyDescent="0.3">
      <c r="A41" s="36"/>
      <c r="B41" s="37"/>
      <c r="C41" s="37"/>
      <c r="D41" s="37"/>
      <c r="E41" s="37"/>
      <c r="F41" s="37"/>
      <c r="G41" s="38"/>
      <c r="H41" s="36"/>
      <c r="I41" s="37"/>
      <c r="J41" s="37"/>
      <c r="K41" s="37"/>
      <c r="L41" s="37"/>
      <c r="M41" s="37"/>
      <c r="N41" s="38"/>
      <c r="O41" s="36"/>
      <c r="P41" s="37"/>
      <c r="Q41" s="37"/>
      <c r="R41" s="37"/>
      <c r="S41" s="37"/>
      <c r="T41" s="37"/>
      <c r="U41" s="37"/>
      <c r="V41" s="38"/>
    </row>
  </sheetData>
  <sheetProtection sheet="1" objects="1" scenarios="1" selectLockedCells="1"/>
  <mergeCells count="18">
    <mergeCell ref="A23:G23"/>
    <mergeCell ref="H23:N23"/>
    <mergeCell ref="O23:V23"/>
    <mergeCell ref="R4:S4"/>
    <mergeCell ref="E1:S2"/>
    <mergeCell ref="T1:Z1"/>
    <mergeCell ref="N4:O4"/>
    <mergeCell ref="J4:K4"/>
    <mergeCell ref="L4:M4"/>
    <mergeCell ref="A2:B2"/>
    <mergeCell ref="A1:B1"/>
    <mergeCell ref="P4:Q4"/>
    <mergeCell ref="B4:C4"/>
    <mergeCell ref="D4:E4"/>
    <mergeCell ref="F4:G4"/>
    <mergeCell ref="H4:I4"/>
    <mergeCell ref="C1:D1"/>
    <mergeCell ref="C2:D2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E797-974C-42E3-85A6-0D012DB48F65}">
  <dimension ref="P1:V8"/>
  <sheetViews>
    <sheetView topLeftCell="A22" workbookViewId="0">
      <selection activeCell="T19" sqref="T19"/>
    </sheetView>
  </sheetViews>
  <sheetFormatPr defaultRowHeight="15" x14ac:dyDescent="0.25"/>
  <cols>
    <col min="16" max="16" width="4" customWidth="1"/>
  </cols>
  <sheetData>
    <row r="1" spans="16:22" x14ac:dyDescent="0.25">
      <c r="P1" s="76" t="s">
        <v>47</v>
      </c>
      <c r="Q1" s="77"/>
      <c r="R1" s="77"/>
      <c r="S1" s="77"/>
      <c r="T1" s="77"/>
      <c r="U1" s="77"/>
      <c r="V1" s="78"/>
    </row>
    <row r="2" spans="16:22" x14ac:dyDescent="0.25">
      <c r="P2" s="33" t="s">
        <v>48</v>
      </c>
      <c r="Q2" s="34" t="s">
        <v>49</v>
      </c>
      <c r="R2" s="34"/>
      <c r="S2" s="34"/>
      <c r="T2" s="34"/>
      <c r="U2" s="34"/>
      <c r="V2" s="35"/>
    </row>
    <row r="3" spans="16:22" x14ac:dyDescent="0.25">
      <c r="P3" s="33"/>
      <c r="Q3" s="34" t="s">
        <v>50</v>
      </c>
      <c r="R3" s="34"/>
      <c r="S3" s="34"/>
      <c r="T3" s="34"/>
      <c r="U3" s="34"/>
      <c r="V3" s="35"/>
    </row>
    <row r="4" spans="16:22" x14ac:dyDescent="0.25">
      <c r="P4" s="33"/>
      <c r="Q4" s="34"/>
      <c r="R4" s="34"/>
      <c r="S4" s="34"/>
      <c r="T4" s="34"/>
      <c r="U4" s="34"/>
      <c r="V4" s="35"/>
    </row>
    <row r="5" spans="16:22" x14ac:dyDescent="0.25">
      <c r="P5" s="33"/>
      <c r="Q5" s="34"/>
      <c r="R5" s="34"/>
      <c r="S5" s="34"/>
      <c r="T5" s="34"/>
      <c r="U5" s="34"/>
      <c r="V5" s="35"/>
    </row>
    <row r="6" spans="16:22" x14ac:dyDescent="0.25">
      <c r="P6" s="33"/>
      <c r="Q6" s="34"/>
      <c r="R6" s="34"/>
      <c r="S6" s="34"/>
      <c r="T6" s="34"/>
      <c r="U6" s="34"/>
      <c r="V6" s="35"/>
    </row>
    <row r="7" spans="16:22" x14ac:dyDescent="0.25">
      <c r="P7" s="33"/>
      <c r="Q7" s="34"/>
      <c r="R7" s="34"/>
      <c r="S7" s="34"/>
      <c r="T7" s="34"/>
      <c r="U7" s="34"/>
      <c r="V7" s="35"/>
    </row>
    <row r="8" spans="16:22" ht="15.75" thickBot="1" x14ac:dyDescent="0.3">
      <c r="P8" s="36"/>
      <c r="Q8" s="37"/>
      <c r="R8" s="37"/>
      <c r="S8" s="37"/>
      <c r="T8" s="37"/>
      <c r="U8" s="37"/>
      <c r="V8" s="38"/>
    </row>
  </sheetData>
  <sheetProtection algorithmName="SHA-512" hashValue="oioFxFAiF24n4lfyhqmdreSimxWDbai/8V+ClRb4wITRabu4DPB5PKOg6v6iHkqsHX9u67Y5cUDPBRiWJ/S0SA==" saltValue="ilhBfAogXgxsTCcqG+52Ag==" spinCount="100000" sheet="1" objects="1" scenarios="1" selectLockedCells="1" selectUnlockedCells="1"/>
  <mergeCells count="1">
    <mergeCell ref="P1:V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Printable sheets</vt:lpstr>
      <vt:lpstr>Data!Print_Area</vt:lpstr>
      <vt:lpstr>'Printable sheets'!Print_Area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Joseph</dc:creator>
  <cp:lastModifiedBy>Rhys Joseph</cp:lastModifiedBy>
  <cp:lastPrinted>2018-09-18T12:38:12Z</cp:lastPrinted>
  <dcterms:created xsi:type="dcterms:W3CDTF">2018-06-19T12:29:31Z</dcterms:created>
  <dcterms:modified xsi:type="dcterms:W3CDTF">2018-09-18T12:55:52Z</dcterms:modified>
</cp:coreProperties>
</file>